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Мужчины" sheetId="1" r:id="rId1"/>
    <sheet name="Девушки" sheetId="3" r:id="rId2"/>
  </sheets>
  <calcPr calcId="125725"/>
</workbook>
</file>

<file path=xl/calcChain.xml><?xml version="1.0" encoding="utf-8"?>
<calcChain xmlns="http://schemas.openxmlformats.org/spreadsheetml/2006/main">
  <c r="X4" i="3"/>
  <c r="X5"/>
  <c r="X6"/>
  <c r="X7"/>
  <c r="X8"/>
  <c r="X9"/>
  <c r="X10"/>
  <c r="X11"/>
  <c r="X12"/>
  <c r="X13"/>
  <c r="X14"/>
  <c r="X15"/>
  <c r="X16"/>
  <c r="X17"/>
  <c r="X18"/>
  <c r="X19"/>
  <c r="X20"/>
  <c r="X3"/>
  <c r="AA5"/>
  <c r="AA6"/>
  <c r="AA7"/>
  <c r="AA8"/>
  <c r="AA9"/>
  <c r="AA10"/>
  <c r="AA11"/>
  <c r="AA12"/>
  <c r="AA13"/>
  <c r="AA14"/>
  <c r="AA15"/>
  <c r="AA16"/>
  <c r="AA17"/>
  <c r="AA18"/>
  <c r="AA19"/>
  <c r="AA20"/>
  <c r="AA21"/>
  <c r="AA4"/>
  <c r="I5"/>
  <c r="I6"/>
  <c r="I7"/>
  <c r="I8"/>
  <c r="I9"/>
  <c r="I10"/>
  <c r="I11"/>
  <c r="I12"/>
  <c r="I13"/>
  <c r="I14"/>
  <c r="I15"/>
  <c r="I16"/>
  <c r="I17"/>
  <c r="I18"/>
  <c r="I19"/>
  <c r="I20"/>
  <c r="I21"/>
  <c r="I4"/>
  <c r="I54" i="1"/>
  <c r="I55"/>
  <c r="I56"/>
  <c r="I57"/>
  <c r="I58"/>
  <c r="I59"/>
  <c r="I60"/>
  <c r="I61"/>
  <c r="I62"/>
  <c r="I63"/>
  <c r="I64"/>
  <c r="I65"/>
  <c r="I53"/>
  <c r="I46"/>
  <c r="I47"/>
  <c r="I48"/>
  <c r="I49"/>
  <c r="I45"/>
  <c r="X46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"/>
  <c r="W33"/>
  <c r="W41"/>
  <c r="W31"/>
  <c r="W32"/>
  <c r="W40"/>
  <c r="W37"/>
  <c r="W14"/>
  <c r="W38"/>
  <c r="W39"/>
  <c r="W36"/>
  <c r="W23"/>
  <c r="W29"/>
  <c r="W46"/>
  <c r="W22"/>
  <c r="W35"/>
  <c r="W17"/>
  <c r="W4"/>
  <c r="W19"/>
  <c r="W45"/>
  <c r="X45" s="1"/>
  <c r="W6"/>
  <c r="W25"/>
  <c r="W10"/>
  <c r="W34"/>
  <c r="W21"/>
  <c r="W18"/>
  <c r="W20"/>
  <c r="W9"/>
  <c r="W24"/>
  <c r="W26"/>
  <c r="W8"/>
  <c r="W7"/>
  <c r="W16"/>
  <c r="W47"/>
  <c r="X47" s="1"/>
  <c r="W13"/>
  <c r="W12"/>
  <c r="W27"/>
  <c r="W28"/>
  <c r="W11"/>
  <c r="W5"/>
  <c r="W15"/>
  <c r="W30"/>
  <c r="W20" i="3"/>
  <c r="W18"/>
  <c r="W19"/>
  <c r="W3"/>
  <c r="W17"/>
  <c r="W15"/>
  <c r="W16"/>
  <c r="W14"/>
  <c r="W12"/>
  <c r="W13"/>
  <c r="W10"/>
  <c r="W11"/>
  <c r="W8"/>
  <c r="W9"/>
  <c r="W6"/>
  <c r="W7"/>
  <c r="W4"/>
  <c r="W5"/>
  <c r="J20"/>
  <c r="J21"/>
  <c r="Z21" s="1"/>
  <c r="J19"/>
  <c r="J18"/>
  <c r="J17"/>
  <c r="J16"/>
  <c r="J15"/>
  <c r="J14"/>
  <c r="J13"/>
  <c r="J12"/>
  <c r="J11"/>
  <c r="J10"/>
  <c r="J9"/>
  <c r="J8"/>
  <c r="J7"/>
  <c r="J6"/>
  <c r="J5"/>
  <c r="J4"/>
  <c r="J13" i="1"/>
  <c r="J14"/>
  <c r="J15"/>
  <c r="J16"/>
  <c r="J17"/>
  <c r="J18"/>
  <c r="J19"/>
  <c r="J20"/>
  <c r="J21"/>
  <c r="J22"/>
  <c r="J23"/>
  <c r="J24"/>
  <c r="J45"/>
  <c r="J47"/>
  <c r="J27"/>
  <c r="J28"/>
  <c r="J29"/>
  <c r="J30"/>
  <c r="J32"/>
  <c r="J33"/>
  <c r="J34"/>
  <c r="J35"/>
  <c r="J36"/>
  <c r="J37"/>
  <c r="J38"/>
  <c r="J39"/>
  <c r="J46"/>
  <c r="J40"/>
  <c r="J41"/>
  <c r="J4"/>
  <c r="J5"/>
  <c r="J7"/>
  <c r="J8"/>
  <c r="J9"/>
  <c r="J11"/>
  <c r="Z47" l="1"/>
  <c r="Z5" i="3"/>
  <c r="Z9"/>
  <c r="Z13"/>
  <c r="Z15"/>
  <c r="Z14"/>
  <c r="Z6"/>
  <c r="Z16"/>
  <c r="Z19"/>
  <c r="Z4"/>
  <c r="Z11"/>
  <c r="Z10"/>
  <c r="Z12"/>
  <c r="Z18"/>
  <c r="Z20" i="1"/>
  <c r="Z28"/>
  <c r="Z35"/>
  <c r="Z37"/>
  <c r="Z18"/>
  <c r="W3"/>
  <c r="X3" s="1"/>
  <c r="Z5"/>
  <c r="Z39"/>
  <c r="Z34"/>
  <c r="Z10"/>
  <c r="Z11"/>
  <c r="Z45"/>
  <c r="AA45" s="1"/>
  <c r="Z23"/>
  <c r="Z17"/>
  <c r="Z41"/>
  <c r="Z8" i="3"/>
  <c r="Z20"/>
  <c r="Z17"/>
  <c r="Z46" i="1"/>
  <c r="Z29"/>
  <c r="Z33"/>
  <c r="Z27"/>
  <c r="Z14"/>
  <c r="Z13"/>
  <c r="Z8"/>
  <c r="Z26"/>
  <c r="Z40"/>
  <c r="Z38"/>
  <c r="Z36"/>
  <c r="Z32"/>
  <c r="Z31"/>
  <c r="Z30"/>
  <c r="Z25"/>
  <c r="Z24"/>
  <c r="Z22"/>
  <c r="Z21"/>
  <c r="Z19"/>
  <c r="Z16"/>
  <c r="Z15"/>
  <c r="Z12"/>
  <c r="Z9"/>
  <c r="Z7"/>
  <c r="Z6"/>
  <c r="Z4"/>
  <c r="Z7" i="3"/>
  <c r="AA47" i="1" l="1"/>
  <c r="AA46"/>
  <c r="X33"/>
  <c r="X38"/>
  <c r="X23"/>
  <c r="X18"/>
  <c r="X41"/>
  <c r="X7"/>
  <c r="X13"/>
  <c r="X14"/>
  <c r="X19"/>
  <c r="X24"/>
  <c r="X39"/>
  <c r="X30"/>
  <c r="X31"/>
  <c r="X9"/>
  <c r="X22"/>
  <c r="X8"/>
  <c r="X32"/>
  <c r="X21"/>
  <c r="X28"/>
  <c r="X17"/>
  <c r="X27"/>
  <c r="X40"/>
  <c r="X34"/>
  <c r="X5"/>
  <c r="X36"/>
  <c r="X20"/>
  <c r="X26"/>
  <c r="X6"/>
  <c r="X15"/>
  <c r="X25"/>
  <c r="X4"/>
  <c r="X35"/>
  <c r="X12"/>
  <c r="X37"/>
  <c r="X10"/>
  <c r="X11"/>
  <c r="X29"/>
  <c r="X16"/>
  <c r="AA4"/>
  <c r="AA12"/>
  <c r="AA21"/>
  <c r="AA13"/>
  <c r="AA7"/>
  <c r="AA6"/>
  <c r="AA15"/>
  <c r="AA22"/>
  <c r="AA31"/>
  <c r="AA40"/>
  <c r="AA14"/>
  <c r="AA41"/>
  <c r="AA11"/>
  <c r="AA28"/>
  <c r="AA38"/>
  <c r="AA39"/>
  <c r="AA18"/>
  <c r="AA9"/>
  <c r="AA19"/>
  <c r="AA25"/>
  <c r="AA36"/>
  <c r="AA8"/>
  <c r="AA33"/>
  <c r="AA23"/>
  <c r="AA34"/>
  <c r="AA35"/>
  <c r="AA30"/>
  <c r="AA29"/>
  <c r="AA16"/>
  <c r="AA24"/>
  <c r="AA32"/>
  <c r="AA26"/>
  <c r="AA27"/>
  <c r="AA17"/>
  <c r="AA10"/>
  <c r="AA5"/>
  <c r="AA37"/>
  <c r="AA20"/>
</calcChain>
</file>

<file path=xl/sharedStrings.xml><?xml version="1.0" encoding="utf-8"?>
<sst xmlns="http://schemas.openxmlformats.org/spreadsheetml/2006/main" count="439" uniqueCount="199">
  <si>
    <t>лыжная гонка</t>
  </si>
  <si>
    <t>флеш</t>
  </si>
  <si>
    <t>топ 2 попытки</t>
  </si>
  <si>
    <t>топ 3 попытки</t>
  </si>
  <si>
    <t>топ 4 попытки</t>
  </si>
  <si>
    <t>топ 5 попытки</t>
  </si>
  <si>
    <t>бонус</t>
  </si>
  <si>
    <t>бонус 2 попытки</t>
  </si>
  <si>
    <t>бонус 3 попытки</t>
  </si>
  <si>
    <t>болдеринг</t>
  </si>
  <si>
    <t>бонус &gt; 3 попыток</t>
  </si>
  <si>
    <t>топ &gt; 5 попыток</t>
  </si>
  <si>
    <t>время</t>
  </si>
  <si>
    <t>место</t>
  </si>
  <si>
    <t>баллы</t>
  </si>
  <si>
    <t>тр 1</t>
  </si>
  <si>
    <t>тр 2</t>
  </si>
  <si>
    <t>тр 3</t>
  </si>
  <si>
    <t>тр 4</t>
  </si>
  <si>
    <t>тр 5</t>
  </si>
  <si>
    <t>тр 6</t>
  </si>
  <si>
    <t>тр 7</t>
  </si>
  <si>
    <t>тр 8</t>
  </si>
  <si>
    <t>тр 9</t>
  </si>
  <si>
    <t>тр 10</t>
  </si>
  <si>
    <t>двоеборье</t>
  </si>
  <si>
    <t>№</t>
  </si>
  <si>
    <t>клуб</t>
  </si>
  <si>
    <t>сет</t>
  </si>
  <si>
    <t>Шаповалова</t>
  </si>
  <si>
    <t>Анастасия</t>
  </si>
  <si>
    <t>KCS</t>
  </si>
  <si>
    <t>КАиС МЭИ</t>
  </si>
  <si>
    <t>Щербинин</t>
  </si>
  <si>
    <t>Андрей</t>
  </si>
  <si>
    <t>Black Ice</t>
  </si>
  <si>
    <t>Щетенков</t>
  </si>
  <si>
    <t>Валерий</t>
  </si>
  <si>
    <t>Не грусти!</t>
  </si>
  <si>
    <t>Александр</t>
  </si>
  <si>
    <t>Третьякова</t>
  </si>
  <si>
    <t>Вера</t>
  </si>
  <si>
    <t>Тюрин</t>
  </si>
  <si>
    <t>Николай</t>
  </si>
  <si>
    <t>МГТУ им Баумана</t>
  </si>
  <si>
    <t>Игорь</t>
  </si>
  <si>
    <t>Федоров</t>
  </si>
  <si>
    <t>Владислав</t>
  </si>
  <si>
    <t>Фокин</t>
  </si>
  <si>
    <t>Семен</t>
  </si>
  <si>
    <t>Фукин</t>
  </si>
  <si>
    <t>КАиС Визбора</t>
  </si>
  <si>
    <t>Харламова</t>
  </si>
  <si>
    <t>Александра</t>
  </si>
  <si>
    <t>ак МГУ</t>
  </si>
  <si>
    <t>Прудковский</t>
  </si>
  <si>
    <t>МГТУ им. Н.Э. Баумана</t>
  </si>
  <si>
    <t>Пустовитин</t>
  </si>
  <si>
    <t>Алексей</t>
  </si>
  <si>
    <t>Black ice</t>
  </si>
  <si>
    <t>Владимир</t>
  </si>
  <si>
    <t>Волкуша</t>
  </si>
  <si>
    <t>Раков</t>
  </si>
  <si>
    <t>Сергей</t>
  </si>
  <si>
    <t>МГТУ</t>
  </si>
  <si>
    <t>Светлана</t>
  </si>
  <si>
    <t>Лаврова</t>
  </si>
  <si>
    <t>Ключ</t>
  </si>
  <si>
    <t>Сеньовская</t>
  </si>
  <si>
    <t>Наталья</t>
  </si>
  <si>
    <t>Лично</t>
  </si>
  <si>
    <t>Смотраков</t>
  </si>
  <si>
    <t>Тарасов</t>
  </si>
  <si>
    <t>ЦСКА им. Демченко</t>
  </si>
  <si>
    <t>Мосина</t>
  </si>
  <si>
    <t>Ксения</t>
  </si>
  <si>
    <t>Муртазина</t>
  </si>
  <si>
    <t>Юлия</t>
  </si>
  <si>
    <t>АК Ключ</t>
  </si>
  <si>
    <t>Нуждин</t>
  </si>
  <si>
    <t>Юрий</t>
  </si>
  <si>
    <t>АК МАИ</t>
  </si>
  <si>
    <t>Татьяна</t>
  </si>
  <si>
    <t>Паз</t>
  </si>
  <si>
    <t>Михаил</t>
  </si>
  <si>
    <t>Визбора</t>
  </si>
  <si>
    <t>Попов</t>
  </si>
  <si>
    <t>Константин</t>
  </si>
  <si>
    <t>Макушев</t>
  </si>
  <si>
    <t>Маслов</t>
  </si>
  <si>
    <t>Роман</t>
  </si>
  <si>
    <t>Медведев</t>
  </si>
  <si>
    <t>Даниил</t>
  </si>
  <si>
    <t>МГТУ им.Н.Э.Баумана</t>
  </si>
  <si>
    <t>Мельникова</t>
  </si>
  <si>
    <t>Меркушев</t>
  </si>
  <si>
    <t>Григорий</t>
  </si>
  <si>
    <t>Миклин</t>
  </si>
  <si>
    <t>МАИ</t>
  </si>
  <si>
    <t>Можейко</t>
  </si>
  <si>
    <t>Фортис</t>
  </si>
  <si>
    <t>Морозов</t>
  </si>
  <si>
    <t>Блэк-Айс</t>
  </si>
  <si>
    <t>Костин</t>
  </si>
  <si>
    <t>Данила</t>
  </si>
  <si>
    <t>МИСиС</t>
  </si>
  <si>
    <t>Кравец</t>
  </si>
  <si>
    <t>Курбатова</t>
  </si>
  <si>
    <t>Лавров</t>
  </si>
  <si>
    <t>Евгений</t>
  </si>
  <si>
    <t>Латкин</t>
  </si>
  <si>
    <t>Коломна "Олимпийцы"</t>
  </si>
  <si>
    <t>Мазин</t>
  </si>
  <si>
    <t>МГУ</t>
  </si>
  <si>
    <t>Мазина</t>
  </si>
  <si>
    <t>Макеев</t>
  </si>
  <si>
    <t>Олег</t>
  </si>
  <si>
    <t>КАиС им. Визбора</t>
  </si>
  <si>
    <t>Задворный</t>
  </si>
  <si>
    <t>Зайцева</t>
  </si>
  <si>
    <t>Мария</t>
  </si>
  <si>
    <t>Занегин</t>
  </si>
  <si>
    <t>Петр</t>
  </si>
  <si>
    <t>Зеленцова</t>
  </si>
  <si>
    <t>Екатерина</t>
  </si>
  <si>
    <t>Игумнов</t>
  </si>
  <si>
    <t>Камышанов</t>
  </si>
  <si>
    <t>КАИС МЭИ</t>
  </si>
  <si>
    <t>Караваев</t>
  </si>
  <si>
    <t>Артём</t>
  </si>
  <si>
    <t>Егор</t>
  </si>
  <si>
    <t>IRC</t>
  </si>
  <si>
    <t>Голова</t>
  </si>
  <si>
    <t>Анна</t>
  </si>
  <si>
    <t>Грибанов</t>
  </si>
  <si>
    <t>Гусарова</t>
  </si>
  <si>
    <t>Деркачева</t>
  </si>
  <si>
    <t>ТК МГУ</t>
  </si>
  <si>
    <t>Лыткаринская теплосеть</t>
  </si>
  <si>
    <t>Вежнина</t>
  </si>
  <si>
    <t>Виноградов</t>
  </si>
  <si>
    <t>Дмитрий</t>
  </si>
  <si>
    <t>а/к МГУ</t>
  </si>
  <si>
    <t>Воропай</t>
  </si>
  <si>
    <t>Георгадзе</t>
  </si>
  <si>
    <t>Тамара</t>
  </si>
  <si>
    <t>Kotashevsky</t>
  </si>
  <si>
    <t>Roman</t>
  </si>
  <si>
    <t>лично</t>
  </si>
  <si>
    <t>Атанов</t>
  </si>
  <si>
    <t>Дубна</t>
  </si>
  <si>
    <t>Афанасьев</t>
  </si>
  <si>
    <t>Георгий</t>
  </si>
  <si>
    <t>Байкова</t>
  </si>
  <si>
    <t>Ида</t>
  </si>
  <si>
    <t>Беспечная</t>
  </si>
  <si>
    <t>Диана</t>
  </si>
  <si>
    <t>МГТУ им. Н.Э.Баумана</t>
  </si>
  <si>
    <t>Быков</t>
  </si>
  <si>
    <t>Бычков</t>
  </si>
  <si>
    <t>Борис</t>
  </si>
  <si>
    <t>г\р</t>
  </si>
  <si>
    <t>Фамилия</t>
  </si>
  <si>
    <t>Имя</t>
  </si>
  <si>
    <t>фамилия</t>
  </si>
  <si>
    <t>имя</t>
  </si>
  <si>
    <t>Стартовый протокол</t>
  </si>
  <si>
    <t>лыжи</t>
  </si>
  <si>
    <t>болдер</t>
  </si>
  <si>
    <t>дисциплина</t>
  </si>
  <si>
    <t>л\б</t>
  </si>
  <si>
    <t>Зезекало</t>
  </si>
  <si>
    <t>Скосырский</t>
  </si>
  <si>
    <t>Антон</t>
  </si>
  <si>
    <t>Шумбасов</t>
  </si>
  <si>
    <t>а/кМГУ</t>
  </si>
  <si>
    <t>Юрков</t>
  </si>
  <si>
    <t>самовыдвиженец</t>
  </si>
  <si>
    <t>11:30-13:00</t>
  </si>
  <si>
    <t>13:00-14:30</t>
  </si>
  <si>
    <t>10:00-11:30</t>
  </si>
  <si>
    <t>б\л</t>
  </si>
  <si>
    <t>Турклуб МГУ</t>
  </si>
  <si>
    <t>Васильев</t>
  </si>
  <si>
    <t>Стениловский</t>
  </si>
  <si>
    <t>Зайцев</t>
  </si>
  <si>
    <t>Епишев</t>
  </si>
  <si>
    <t>Павел</t>
  </si>
  <si>
    <t>Лыжная гонка вне зачета</t>
  </si>
  <si>
    <t>места</t>
  </si>
  <si>
    <t>Двоеборье ветераны</t>
  </si>
  <si>
    <t>результаты</t>
  </si>
  <si>
    <t>Радченко Владимир</t>
  </si>
  <si>
    <t>Клинецкий Евгений</t>
  </si>
  <si>
    <t>Кочаровский Дмитрий</t>
  </si>
  <si>
    <t>Последниченко Константин</t>
  </si>
  <si>
    <t>Поздняков Сергей</t>
  </si>
  <si>
    <t>Миронов Николай</t>
  </si>
  <si>
    <t>Голов Юрий</t>
  </si>
</sst>
</file>

<file path=xl/styles.xml><?xml version="1.0" encoding="utf-8"?>
<styleSheet xmlns="http://schemas.openxmlformats.org/spreadsheetml/2006/main">
  <numFmts count="1">
    <numFmt numFmtId="164" formatCode="0;[Red]0"/>
  </numFmts>
  <fonts count="9">
    <font>
      <sz val="11"/>
      <color theme="1"/>
      <name val="Calibri"/>
      <family val="2"/>
      <charset val="204"/>
      <scheme val="minor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indexed="63"/>
      <name val="Arial"/>
      <family val="2"/>
      <charset val="204"/>
    </font>
    <font>
      <sz val="8"/>
      <name val="Calibri"/>
      <family val="2"/>
      <charset val="204"/>
    </font>
    <font>
      <sz val="10"/>
      <color indexed="12"/>
      <name val="Arial Cyr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1" xfId="0" applyBorder="1"/>
    <xf numFmtId="1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2" xfId="0" applyNumberFormat="1" applyBorder="1"/>
    <xf numFmtId="0" fontId="2" fillId="0" borderId="5" xfId="0" applyFont="1" applyBorder="1"/>
    <xf numFmtId="0" fontId="2" fillId="0" borderId="6" xfId="0" applyFont="1" applyBorder="1"/>
    <xf numFmtId="0" fontId="0" fillId="0" borderId="0" xfId="0" applyBorder="1"/>
    <xf numFmtId="0" fontId="0" fillId="2" borderId="1" xfId="0" applyFill="1" applyBorder="1"/>
    <xf numFmtId="1" fontId="0" fillId="2" borderId="1" xfId="0" applyNumberFormat="1" applyFill="1" applyBorder="1"/>
    <xf numFmtId="0" fontId="2" fillId="0" borderId="7" xfId="0" applyFont="1" applyBorder="1"/>
    <xf numFmtId="0" fontId="2" fillId="0" borderId="8" xfId="0" applyFont="1" applyBorder="1"/>
    <xf numFmtId="0" fontId="0" fillId="0" borderId="9" xfId="0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0" fillId="2" borderId="3" xfId="0" applyFill="1" applyBorder="1"/>
    <xf numFmtId="1" fontId="0" fillId="2" borderId="3" xfId="0" applyNumberFormat="1" applyFill="1" applyBorder="1"/>
    <xf numFmtId="0" fontId="0" fillId="2" borderId="13" xfId="0" applyFill="1" applyBorder="1"/>
    <xf numFmtId="0" fontId="0" fillId="2" borderId="14" xfId="0" applyFill="1" applyBorder="1"/>
    <xf numFmtId="1" fontId="0" fillId="2" borderId="14" xfId="0" applyNumberFormat="1" applyFill="1" applyBorder="1"/>
    <xf numFmtId="1" fontId="0" fillId="0" borderId="13" xfId="0" applyNumberFormat="1" applyBorder="1"/>
    <xf numFmtId="1" fontId="0" fillId="0" borderId="14" xfId="0" applyNumberFormat="1" applyBorder="1"/>
    <xf numFmtId="0" fontId="2" fillId="0" borderId="15" xfId="0" applyFont="1" applyBorder="1"/>
    <xf numFmtId="0" fontId="2" fillId="0" borderId="16" xfId="0" applyFont="1" applyBorder="1"/>
    <xf numFmtId="1" fontId="3" fillId="0" borderId="14" xfId="0" applyNumberFormat="1" applyFont="1" applyFill="1" applyBorder="1"/>
    <xf numFmtId="1" fontId="3" fillId="0" borderId="17" xfId="0" applyNumberFormat="1" applyFont="1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2" fillId="0" borderId="21" xfId="0" applyFont="1" applyBorder="1"/>
    <xf numFmtId="0" fontId="1" fillId="2" borderId="13" xfId="0" applyFont="1" applyFill="1" applyBorder="1"/>
    <xf numFmtId="0" fontId="2" fillId="0" borderId="23" xfId="0" applyFont="1" applyFill="1" applyBorder="1"/>
    <xf numFmtId="0" fontId="0" fillId="0" borderId="24" xfId="0" applyBorder="1"/>
    <xf numFmtId="0" fontId="4" fillId="0" borderId="0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2" fillId="0" borderId="0" xfId="0" applyFont="1" applyBorder="1" applyAlignment="1"/>
    <xf numFmtId="0" fontId="2" fillId="0" borderId="0" xfId="0" applyFont="1" applyBorder="1"/>
    <xf numFmtId="0" fontId="4" fillId="0" borderId="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0" fontId="0" fillId="0" borderId="0" xfId="0" applyFill="1" applyBorder="1"/>
    <xf numFmtId="0" fontId="0" fillId="0" borderId="29" xfId="0" applyBorder="1"/>
    <xf numFmtId="0" fontId="2" fillId="0" borderId="30" xfId="0" applyFont="1" applyBorder="1"/>
    <xf numFmtId="0" fontId="4" fillId="0" borderId="1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0" fillId="0" borderId="0" xfId="0" applyFill="1"/>
    <xf numFmtId="0" fontId="0" fillId="0" borderId="15" xfId="0" applyBorder="1"/>
    <xf numFmtId="1" fontId="3" fillId="3" borderId="14" xfId="0" applyNumberFormat="1" applyFont="1" applyFill="1" applyBorder="1"/>
    <xf numFmtId="1" fontId="0" fillId="0" borderId="0" xfId="0" applyNumberFormat="1" applyBorder="1"/>
    <xf numFmtId="1" fontId="0" fillId="0" borderId="17" xfId="0" applyNumberFormat="1" applyBorder="1"/>
    <xf numFmtId="0" fontId="0" fillId="0" borderId="25" xfId="0" applyBorder="1"/>
    <xf numFmtId="1" fontId="0" fillId="2" borderId="22" xfId="0" applyNumberFormat="1" applyFill="1" applyBorder="1"/>
    <xf numFmtId="0" fontId="0" fillId="0" borderId="22" xfId="0" applyBorder="1"/>
    <xf numFmtId="1" fontId="0" fillId="2" borderId="17" xfId="0" applyNumberFormat="1" applyFill="1" applyBorder="1"/>
    <xf numFmtId="1" fontId="0" fillId="0" borderId="0" xfId="0" applyNumberFormat="1" applyFill="1" applyBorder="1"/>
    <xf numFmtId="21" fontId="0" fillId="0" borderId="0" xfId="0" applyNumberFormat="1" applyFill="1" applyBorder="1"/>
    <xf numFmtId="164" fontId="0" fillId="0" borderId="0" xfId="0" applyNumberFormat="1" applyFill="1" applyBorder="1"/>
    <xf numFmtId="0" fontId="0" fillId="4" borderId="3" xfId="0" applyFill="1" applyBorder="1"/>
    <xf numFmtId="164" fontId="0" fillId="0" borderId="4" xfId="0" applyNumberFormat="1" applyBorder="1"/>
    <xf numFmtId="164" fontId="0" fillId="0" borderId="25" xfId="0" applyNumberFormat="1" applyBorder="1"/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4" borderId="1" xfId="0" applyFill="1" applyBorder="1"/>
    <xf numFmtId="0" fontId="0" fillId="0" borderId="1" xfId="0" applyFill="1" applyBorder="1"/>
    <xf numFmtId="0" fontId="0" fillId="4" borderId="22" xfId="0" applyFill="1" applyBorder="1"/>
    <xf numFmtId="0" fontId="0" fillId="3" borderId="26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0" borderId="35" xfId="0" applyBorder="1"/>
    <xf numFmtId="0" fontId="0" fillId="0" borderId="37" xfId="0" applyBorder="1"/>
    <xf numFmtId="0" fontId="0" fillId="0" borderId="0" xfId="0" applyFill="1" applyBorder="1" applyAlignment="1"/>
    <xf numFmtId="0" fontId="0" fillId="4" borderId="4" xfId="0" applyFill="1" applyBorder="1"/>
    <xf numFmtId="21" fontId="0" fillId="2" borderId="13" xfId="0" applyNumberFormat="1" applyFill="1" applyBorder="1"/>
    <xf numFmtId="21" fontId="0" fillId="2" borderId="14" xfId="0" applyNumberFormat="1" applyFill="1" applyBorder="1"/>
    <xf numFmtId="21" fontId="0" fillId="2" borderId="17" xfId="0" applyNumberFormat="1" applyFill="1" applyBorder="1"/>
    <xf numFmtId="21" fontId="0" fillId="3" borderId="13" xfId="0" applyNumberFormat="1" applyFill="1" applyBorder="1"/>
    <xf numFmtId="21" fontId="0" fillId="3" borderId="14" xfId="0" applyNumberFormat="1" applyFill="1" applyBorder="1"/>
    <xf numFmtId="21" fontId="0" fillId="3" borderId="17" xfId="0" applyNumberFormat="1" applyFill="1" applyBorder="1"/>
    <xf numFmtId="0" fontId="0" fillId="4" borderId="2" xfId="0" applyFill="1" applyBorder="1"/>
    <xf numFmtId="0" fontId="0" fillId="4" borderId="25" xfId="0" applyFill="1" applyBorder="1"/>
    <xf numFmtId="0" fontId="0" fillId="0" borderId="9" xfId="0" applyFill="1" applyBorder="1"/>
    <xf numFmtId="0" fontId="0" fillId="0" borderId="38" xfId="0" applyBorder="1"/>
    <xf numFmtId="0" fontId="2" fillId="3" borderId="26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left" vertical="top" wrapText="1"/>
    </xf>
    <xf numFmtId="0" fontId="4" fillId="0" borderId="40" xfId="0" applyFont="1" applyFill="1" applyBorder="1" applyAlignment="1">
      <alignment horizontal="left" vertical="top" wrapText="1"/>
    </xf>
    <xf numFmtId="0" fontId="4" fillId="0" borderId="41" xfId="0" applyFont="1" applyFill="1" applyBorder="1" applyAlignment="1">
      <alignment horizontal="left" vertical="top" wrapText="1"/>
    </xf>
    <xf numFmtId="164" fontId="0" fillId="0" borderId="0" xfId="0" applyNumberFormat="1" applyBorder="1"/>
    <xf numFmtId="0" fontId="4" fillId="0" borderId="42" xfId="0" applyFont="1" applyFill="1" applyBorder="1" applyAlignment="1">
      <alignment horizontal="left" vertical="top" wrapText="1"/>
    </xf>
    <xf numFmtId="0" fontId="4" fillId="0" borderId="27" xfId="0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0" fillId="2" borderId="42" xfId="0" applyFill="1" applyBorder="1"/>
    <xf numFmtId="0" fontId="0" fillId="2" borderId="27" xfId="0" applyFill="1" applyBorder="1"/>
    <xf numFmtId="1" fontId="0" fillId="2" borderId="27" xfId="0" applyNumberFormat="1" applyFill="1" applyBorder="1"/>
    <xf numFmtId="0" fontId="0" fillId="0" borderId="27" xfId="0" applyBorder="1"/>
    <xf numFmtId="0" fontId="0" fillId="0" borderId="28" xfId="0" applyBorder="1"/>
    <xf numFmtId="0" fontId="0" fillId="0" borderId="26" xfId="0" applyBorder="1"/>
    <xf numFmtId="1" fontId="0" fillId="2" borderId="16" xfId="0" applyNumberFormat="1" applyFill="1" applyBorder="1"/>
    <xf numFmtId="1" fontId="0" fillId="2" borderId="7" xfId="0" applyNumberFormat="1" applyFill="1" applyBorder="1"/>
    <xf numFmtId="0" fontId="0" fillId="0" borderId="7" xfId="0" applyBorder="1"/>
    <xf numFmtId="0" fontId="0" fillId="0" borderId="8" xfId="0" applyBorder="1"/>
    <xf numFmtId="0" fontId="0" fillId="0" borderId="43" xfId="0" applyBorder="1"/>
    <xf numFmtId="21" fontId="0" fillId="2" borderId="42" xfId="0" applyNumberFormat="1" applyFill="1" applyBorder="1"/>
    <xf numFmtId="0" fontId="0" fillId="2" borderId="17" xfId="0" applyFill="1" applyBorder="1"/>
    <xf numFmtId="0" fontId="0" fillId="2" borderId="22" xfId="0" applyFill="1" applyBorder="1"/>
    <xf numFmtId="0" fontId="0" fillId="3" borderId="31" xfId="0" applyFill="1" applyBorder="1" applyAlignment="1">
      <alignment horizontal="center"/>
    </xf>
    <xf numFmtId="0" fontId="0" fillId="3" borderId="44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1" fontId="0" fillId="3" borderId="31" xfId="0" applyNumberFormat="1" applyFill="1" applyBorder="1" applyAlignment="1">
      <alignment horizontal="center"/>
    </xf>
    <xf numFmtId="1" fontId="0" fillId="3" borderId="32" xfId="0" applyNumberForma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0" fillId="0" borderId="24" xfId="0" applyFill="1" applyBorder="1"/>
    <xf numFmtId="0" fontId="0" fillId="0" borderId="38" xfId="0" applyFill="1" applyBorder="1"/>
    <xf numFmtId="0" fontId="0" fillId="4" borderId="28" xfId="0" applyFill="1" applyBorder="1"/>
    <xf numFmtId="0" fontId="7" fillId="0" borderId="1" xfId="0" applyFont="1" applyBorder="1" applyAlignment="1">
      <alignment horizontal="left"/>
    </xf>
    <xf numFmtId="0" fontId="8" fillId="0" borderId="1" xfId="0" applyFont="1" applyBorder="1"/>
    <xf numFmtId="0" fontId="7" fillId="0" borderId="1" xfId="0" applyFont="1" applyBorder="1"/>
    <xf numFmtId="0" fontId="7" fillId="0" borderId="22" xfId="0" applyFont="1" applyBorder="1" applyAlignment="1">
      <alignment horizontal="left"/>
    </xf>
    <xf numFmtId="0" fontId="8" fillId="0" borderId="22" xfId="0" applyFont="1" applyBorder="1"/>
    <xf numFmtId="0" fontId="7" fillId="0" borderId="22" xfId="0" applyFont="1" applyBorder="1"/>
    <xf numFmtId="0" fontId="4" fillId="0" borderId="35" xfId="0" applyFont="1" applyFill="1" applyBorder="1" applyAlignment="1">
      <alignment horizontal="left" vertical="top" wrapText="1"/>
    </xf>
    <xf numFmtId="0" fontId="4" fillId="0" borderId="36" xfId="0" applyFont="1" applyFill="1" applyBorder="1" applyAlignment="1">
      <alignment horizontal="left" vertical="top" wrapText="1"/>
    </xf>
    <xf numFmtId="0" fontId="7" fillId="0" borderId="36" xfId="0" applyFont="1" applyBorder="1" applyAlignment="1">
      <alignment horizontal="left"/>
    </xf>
    <xf numFmtId="0" fontId="7" fillId="0" borderId="37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4"/>
  <sheetViews>
    <sheetView topLeftCell="A13" workbookViewId="0">
      <selection activeCell="L58" sqref="L58"/>
    </sheetView>
  </sheetViews>
  <sheetFormatPr defaultRowHeight="15"/>
  <cols>
    <col min="1" max="1" width="3.140625" bestFit="1" customWidth="1"/>
    <col min="2" max="2" width="16.28515625" bestFit="1" customWidth="1"/>
    <col min="3" max="3" width="12.28515625" bestFit="1" customWidth="1"/>
    <col min="4" max="4" width="5.5703125" bestFit="1" customWidth="1"/>
    <col min="5" max="5" width="26.140625" bestFit="1" customWidth="1"/>
    <col min="6" max="6" width="12.140625" bestFit="1" customWidth="1"/>
    <col min="7" max="7" width="4.42578125" customWidth="1"/>
    <col min="8" max="8" width="8.140625" bestFit="1" customWidth="1"/>
    <col min="9" max="9" width="6.5703125" bestFit="1" customWidth="1"/>
    <col min="10" max="10" width="7" bestFit="1" customWidth="1"/>
    <col min="11" max="11" width="4.42578125" customWidth="1"/>
    <col min="12" max="12" width="10.85546875" bestFit="1" customWidth="1"/>
    <col min="13" max="18" width="4.42578125" bestFit="1" customWidth="1"/>
    <col min="19" max="21" width="5" bestFit="1" customWidth="1"/>
    <col min="22" max="22" width="5.42578125" bestFit="1" customWidth="1"/>
    <col min="23" max="23" width="7" bestFit="1" customWidth="1"/>
    <col min="24" max="24" width="6.5703125" bestFit="1" customWidth="1"/>
    <col min="25" max="25" width="4.28515625" customWidth="1"/>
    <col min="26" max="26" width="6.85546875" bestFit="1" customWidth="1"/>
    <col min="27" max="27" width="6.5703125" bestFit="1" customWidth="1"/>
    <col min="28" max="28" width="3" customWidth="1"/>
    <col min="29" max="29" width="17.7109375" bestFit="1" customWidth="1"/>
    <col min="30" max="30" width="4" bestFit="1" customWidth="1"/>
  </cols>
  <sheetData>
    <row r="1" spans="1:30" ht="15.75" thickBot="1">
      <c r="A1" s="91" t="s">
        <v>166</v>
      </c>
      <c r="B1" s="92"/>
      <c r="C1" s="92"/>
      <c r="D1" s="92"/>
      <c r="E1" s="92"/>
      <c r="F1" s="93"/>
      <c r="G1" s="38"/>
      <c r="H1" s="91" t="s">
        <v>0</v>
      </c>
      <c r="I1" s="92"/>
      <c r="J1" s="93"/>
      <c r="L1" s="91" t="s">
        <v>9</v>
      </c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3"/>
      <c r="Z1" s="94" t="s">
        <v>25</v>
      </c>
      <c r="AA1" s="95"/>
      <c r="AC1" s="29" t="s">
        <v>1</v>
      </c>
      <c r="AD1" s="33">
        <v>180</v>
      </c>
    </row>
    <row r="2" spans="1:30" ht="15.75" thickBot="1">
      <c r="A2" s="25" t="s">
        <v>26</v>
      </c>
      <c r="B2" s="7" t="s">
        <v>164</v>
      </c>
      <c r="C2" s="48" t="s">
        <v>165</v>
      </c>
      <c r="D2" s="48" t="s">
        <v>161</v>
      </c>
      <c r="E2" s="32" t="s">
        <v>27</v>
      </c>
      <c r="F2" s="8" t="s">
        <v>169</v>
      </c>
      <c r="G2" s="39"/>
      <c r="H2" s="26" t="s">
        <v>12</v>
      </c>
      <c r="I2" s="12" t="s">
        <v>13</v>
      </c>
      <c r="J2" s="13" t="s">
        <v>14</v>
      </c>
      <c r="L2" s="34" t="s">
        <v>28</v>
      </c>
      <c r="M2" s="15" t="s">
        <v>15</v>
      </c>
      <c r="N2" s="16" t="s">
        <v>16</v>
      </c>
      <c r="O2" s="16" t="s">
        <v>17</v>
      </c>
      <c r="P2" s="16" t="s">
        <v>18</v>
      </c>
      <c r="Q2" s="16" t="s">
        <v>19</v>
      </c>
      <c r="R2" s="16" t="s">
        <v>20</v>
      </c>
      <c r="S2" s="16" t="s">
        <v>21</v>
      </c>
      <c r="T2" s="16" t="s">
        <v>22</v>
      </c>
      <c r="U2" s="16" t="s">
        <v>23</v>
      </c>
      <c r="V2" s="16" t="s">
        <v>24</v>
      </c>
      <c r="W2" s="16" t="s">
        <v>14</v>
      </c>
      <c r="X2" s="17" t="s">
        <v>13</v>
      </c>
      <c r="Z2" s="26" t="s">
        <v>14</v>
      </c>
      <c r="AA2" s="13" t="s">
        <v>13</v>
      </c>
      <c r="AC2" s="30" t="s">
        <v>2</v>
      </c>
      <c r="AD2" s="27">
        <v>170</v>
      </c>
    </row>
    <row r="3" spans="1:30" ht="15.75" thickBot="1">
      <c r="A3" s="52">
        <v>1</v>
      </c>
      <c r="B3" s="103" t="s">
        <v>72</v>
      </c>
      <c r="C3" s="104" t="s">
        <v>58</v>
      </c>
      <c r="D3" s="104">
        <v>1982</v>
      </c>
      <c r="E3" s="104" t="s">
        <v>73</v>
      </c>
      <c r="F3" s="105" t="s">
        <v>168</v>
      </c>
      <c r="G3" s="36"/>
      <c r="H3" s="61"/>
      <c r="I3" s="46"/>
      <c r="J3" s="62"/>
      <c r="L3" s="111" t="s">
        <v>178</v>
      </c>
      <c r="M3" s="112">
        <v>240</v>
      </c>
      <c r="N3" s="113">
        <v>240</v>
      </c>
      <c r="O3" s="113">
        <v>240</v>
      </c>
      <c r="P3" s="113">
        <v>240</v>
      </c>
      <c r="Q3" s="113">
        <v>240</v>
      </c>
      <c r="R3" s="113">
        <v>240</v>
      </c>
      <c r="S3" s="113"/>
      <c r="T3" s="113"/>
      <c r="U3" s="113"/>
      <c r="V3" s="113"/>
      <c r="W3" s="114">
        <f>SUM(M3:V3)</f>
        <v>1440</v>
      </c>
      <c r="X3" s="115">
        <f>RANK(W3,$W$3:$W$41,0)</f>
        <v>20</v>
      </c>
      <c r="Z3" s="54"/>
      <c r="AA3" s="9"/>
      <c r="AC3" s="30" t="s">
        <v>3</v>
      </c>
      <c r="AD3" s="27">
        <v>160</v>
      </c>
    </row>
    <row r="4" spans="1:30">
      <c r="A4" s="35">
        <v>2</v>
      </c>
      <c r="B4" s="100" t="s">
        <v>174</v>
      </c>
      <c r="C4" s="101" t="s">
        <v>39</v>
      </c>
      <c r="D4" s="101">
        <v>1983</v>
      </c>
      <c r="E4" s="101" t="s">
        <v>175</v>
      </c>
      <c r="F4" s="102" t="s">
        <v>181</v>
      </c>
      <c r="G4" s="36"/>
      <c r="H4" s="81">
        <v>3.4780092592592592E-2</v>
      </c>
      <c r="I4" s="63">
        <f>RANK(H4,$H$4:$H$41,1)</f>
        <v>9</v>
      </c>
      <c r="J4" s="64">
        <f>10000-((HOUR(H4)*3600)+(MINUTE(H4)*60)+(SECOND(H4)))</f>
        <v>6995</v>
      </c>
      <c r="L4" s="29" t="s">
        <v>180</v>
      </c>
      <c r="M4" s="106">
        <v>240</v>
      </c>
      <c r="N4" s="107">
        <v>240</v>
      </c>
      <c r="O4" s="108">
        <v>240</v>
      </c>
      <c r="P4" s="108">
        <v>240</v>
      </c>
      <c r="Q4" s="108">
        <v>240</v>
      </c>
      <c r="R4" s="108">
        <v>240</v>
      </c>
      <c r="S4" s="108">
        <v>240</v>
      </c>
      <c r="T4" s="108">
        <v>60</v>
      </c>
      <c r="U4" s="107"/>
      <c r="V4" s="108"/>
      <c r="W4" s="109">
        <f>SUM(M4:V4)</f>
        <v>1740</v>
      </c>
      <c r="X4" s="110">
        <f>RANK(W4,$W$3:$W$41,0)</f>
        <v>5</v>
      </c>
      <c r="Z4" s="23">
        <f t="shared" ref="Z4:Z17" si="0">J4+W4</f>
        <v>8735</v>
      </c>
      <c r="AA4" s="5">
        <f>RANK(Z4,$Z$4:$Z$41,0)</f>
        <v>3</v>
      </c>
      <c r="AC4" s="30" t="s">
        <v>4</v>
      </c>
      <c r="AD4" s="27">
        <v>150</v>
      </c>
    </row>
    <row r="5" spans="1:30">
      <c r="A5" s="14">
        <v>3</v>
      </c>
      <c r="B5" s="41" t="s">
        <v>146</v>
      </c>
      <c r="C5" s="37" t="s">
        <v>147</v>
      </c>
      <c r="D5" s="37">
        <v>1984</v>
      </c>
      <c r="E5" s="37" t="s">
        <v>148</v>
      </c>
      <c r="F5" s="42" t="s">
        <v>181</v>
      </c>
      <c r="G5" s="36"/>
      <c r="H5" s="82">
        <v>4.612268518518519E-2</v>
      </c>
      <c r="I5" s="71">
        <f t="shared" ref="I5:I41" si="1">RANK(H5,$H$4:$H$41,1)</f>
        <v>26</v>
      </c>
      <c r="J5" s="6">
        <f>10000-((HOUR(H5)*3600)+(MINUTE(H5)*60)+(SECOND(H5)))</f>
        <v>6015</v>
      </c>
      <c r="L5" s="30" t="s">
        <v>178</v>
      </c>
      <c r="M5" s="21">
        <v>40</v>
      </c>
      <c r="N5" s="10">
        <v>60</v>
      </c>
      <c r="O5" s="11"/>
      <c r="P5" s="11"/>
      <c r="Q5" s="11"/>
      <c r="R5" s="11"/>
      <c r="S5" s="11"/>
      <c r="T5" s="11"/>
      <c r="U5" s="10"/>
      <c r="V5" s="11"/>
      <c r="W5" s="1">
        <f>SUM(M5:V5)</f>
        <v>100</v>
      </c>
      <c r="X5" s="3">
        <f>RANK(W5,$W$3:$W$41,0)</f>
        <v>39</v>
      </c>
      <c r="Z5" s="24">
        <f t="shared" si="0"/>
        <v>6115</v>
      </c>
      <c r="AA5" s="3">
        <f>RANK(Z5,$Z$4:$Z$41,0)</f>
        <v>30</v>
      </c>
      <c r="AC5" s="30" t="s">
        <v>5</v>
      </c>
      <c r="AD5" s="27">
        <v>140</v>
      </c>
    </row>
    <row r="6" spans="1:30">
      <c r="A6" s="14">
        <v>4</v>
      </c>
      <c r="B6" s="41" t="s">
        <v>149</v>
      </c>
      <c r="C6" s="37" t="s">
        <v>43</v>
      </c>
      <c r="D6" s="37">
        <v>1984</v>
      </c>
      <c r="E6" s="37" t="s">
        <v>150</v>
      </c>
      <c r="F6" s="42" t="s">
        <v>181</v>
      </c>
      <c r="G6" s="36"/>
      <c r="H6" s="82">
        <v>8.3333333333333329E-2</v>
      </c>
      <c r="I6" s="71">
        <f t="shared" si="1"/>
        <v>33</v>
      </c>
      <c r="J6" s="6">
        <v>0</v>
      </c>
      <c r="L6" s="30" t="s">
        <v>178</v>
      </c>
      <c r="M6" s="21">
        <v>240</v>
      </c>
      <c r="N6" s="10">
        <v>240</v>
      </c>
      <c r="O6" s="10">
        <v>240</v>
      </c>
      <c r="P6" s="10">
        <v>240</v>
      </c>
      <c r="Q6" s="10">
        <v>240</v>
      </c>
      <c r="R6" s="10">
        <v>240</v>
      </c>
      <c r="S6" s="11">
        <v>180</v>
      </c>
      <c r="T6" s="11"/>
      <c r="U6" s="10"/>
      <c r="V6" s="11"/>
      <c r="W6" s="1">
        <f>SUM(M6:V6)</f>
        <v>1620</v>
      </c>
      <c r="X6" s="3">
        <f>RANK(W6,$W$3:$W$41,0)</f>
        <v>18</v>
      </c>
      <c r="Z6" s="24">
        <f t="shared" si="0"/>
        <v>1620</v>
      </c>
      <c r="AA6" s="3">
        <f>RANK(Z6,$Z$4:$Z$41,0)</f>
        <v>35</v>
      </c>
      <c r="AC6" s="30" t="s">
        <v>11</v>
      </c>
      <c r="AD6" s="27">
        <v>130</v>
      </c>
    </row>
    <row r="7" spans="1:30">
      <c r="A7" s="14">
        <v>5</v>
      </c>
      <c r="B7" s="41" t="s">
        <v>151</v>
      </c>
      <c r="C7" s="37" t="s">
        <v>152</v>
      </c>
      <c r="D7" s="37">
        <v>1986</v>
      </c>
      <c r="E7" s="37" t="s">
        <v>142</v>
      </c>
      <c r="F7" s="42" t="s">
        <v>181</v>
      </c>
      <c r="G7" s="36"/>
      <c r="H7" s="82">
        <v>3.9548611111111111E-2</v>
      </c>
      <c r="I7" s="71">
        <f t="shared" si="1"/>
        <v>21</v>
      </c>
      <c r="J7" s="6">
        <f>10000-((HOUR(H7)*3600)+(MINUTE(H7)*60)+(SECOND(H7)))</f>
        <v>6583</v>
      </c>
      <c r="L7" s="30" t="s">
        <v>178</v>
      </c>
      <c r="M7" s="21">
        <v>240</v>
      </c>
      <c r="N7" s="10">
        <v>220</v>
      </c>
      <c r="O7" s="11">
        <v>240</v>
      </c>
      <c r="P7" s="11">
        <v>240</v>
      </c>
      <c r="Q7" s="11">
        <v>220</v>
      </c>
      <c r="R7" s="11">
        <v>240</v>
      </c>
      <c r="S7" s="11"/>
      <c r="T7" s="11"/>
      <c r="U7" s="10"/>
      <c r="V7" s="11"/>
      <c r="W7" s="1">
        <f>SUM(M7:V7)</f>
        <v>1400</v>
      </c>
      <c r="X7" s="3">
        <f>RANK(W7,$W$3:$W$41,0)</f>
        <v>25</v>
      </c>
      <c r="Z7" s="24">
        <f t="shared" si="0"/>
        <v>7983</v>
      </c>
      <c r="AA7" s="3">
        <f>RANK(Z7,$Z$4:$Z$41,0)</f>
        <v>19</v>
      </c>
      <c r="AC7" s="30" t="s">
        <v>6</v>
      </c>
      <c r="AD7" s="53">
        <v>60</v>
      </c>
    </row>
    <row r="8" spans="1:30">
      <c r="A8" s="14">
        <v>6</v>
      </c>
      <c r="B8" s="41" t="s">
        <v>158</v>
      </c>
      <c r="C8" s="37" t="s">
        <v>39</v>
      </c>
      <c r="D8" s="37">
        <v>1983</v>
      </c>
      <c r="E8" s="37" t="s">
        <v>54</v>
      </c>
      <c r="F8" s="42" t="s">
        <v>181</v>
      </c>
      <c r="G8" s="36"/>
      <c r="H8" s="82">
        <v>3.8738425925925926E-2</v>
      </c>
      <c r="I8" s="71">
        <f t="shared" si="1"/>
        <v>20</v>
      </c>
      <c r="J8" s="6">
        <f>10000-((HOUR(H8)*3600)+(MINUTE(H8)*60)+(SECOND(H8)))</f>
        <v>6653</v>
      </c>
      <c r="L8" s="30" t="s">
        <v>178</v>
      </c>
      <c r="M8" s="21">
        <v>240</v>
      </c>
      <c r="N8" s="10">
        <v>240</v>
      </c>
      <c r="O8" s="11">
        <v>240</v>
      </c>
      <c r="P8" s="11">
        <v>240</v>
      </c>
      <c r="Q8" s="11">
        <v>240</v>
      </c>
      <c r="R8" s="11">
        <v>240</v>
      </c>
      <c r="S8" s="11">
        <v>220</v>
      </c>
      <c r="T8" s="11"/>
      <c r="U8" s="10"/>
      <c r="V8" s="11"/>
      <c r="W8" s="1">
        <f>SUM(M8:V8)</f>
        <v>1660</v>
      </c>
      <c r="X8" s="3">
        <f>RANK(W8,$W$3:$W$41,0)</f>
        <v>14</v>
      </c>
      <c r="Z8" s="24">
        <f t="shared" si="0"/>
        <v>8313</v>
      </c>
      <c r="AA8" s="3">
        <f>RANK(Z8,$Z$4:$Z$41,0)</f>
        <v>14</v>
      </c>
      <c r="AC8" s="30" t="s">
        <v>7</v>
      </c>
      <c r="AD8" s="27">
        <v>50</v>
      </c>
    </row>
    <row r="9" spans="1:30">
      <c r="A9" s="14">
        <v>7</v>
      </c>
      <c r="B9" s="41" t="s">
        <v>159</v>
      </c>
      <c r="C9" s="37" t="s">
        <v>160</v>
      </c>
      <c r="D9" s="37">
        <v>1986</v>
      </c>
      <c r="E9" s="37" t="s">
        <v>113</v>
      </c>
      <c r="F9" s="42" t="s">
        <v>181</v>
      </c>
      <c r="G9" s="36"/>
      <c r="H9" s="82">
        <v>3.7974537037037036E-2</v>
      </c>
      <c r="I9" s="71">
        <f t="shared" si="1"/>
        <v>17</v>
      </c>
      <c r="J9" s="6">
        <f>10000-((HOUR(H9)*3600)+(MINUTE(H9)*60)+(SECOND(H9)))</f>
        <v>6719</v>
      </c>
      <c r="L9" s="30" t="s">
        <v>178</v>
      </c>
      <c r="M9" s="21">
        <v>240</v>
      </c>
      <c r="N9" s="10">
        <v>240</v>
      </c>
      <c r="O9" s="10">
        <v>240</v>
      </c>
      <c r="P9" s="10">
        <v>240</v>
      </c>
      <c r="Q9" s="11">
        <v>210</v>
      </c>
      <c r="R9" s="11">
        <v>240</v>
      </c>
      <c r="S9" s="11">
        <v>240</v>
      </c>
      <c r="T9" s="11"/>
      <c r="U9" s="10"/>
      <c r="V9" s="11"/>
      <c r="W9" s="1">
        <f>SUM(M9:V9)</f>
        <v>1650</v>
      </c>
      <c r="X9" s="3">
        <f>RANK(W9,$W$3:$W$41,0)</f>
        <v>16</v>
      </c>
      <c r="Z9" s="24">
        <f t="shared" si="0"/>
        <v>8369</v>
      </c>
      <c r="AA9" s="3">
        <f>RANK(Z9,$Z$4:$Z$41,0)</f>
        <v>13</v>
      </c>
      <c r="AC9" s="30" t="s">
        <v>8</v>
      </c>
      <c r="AD9" s="27">
        <v>40</v>
      </c>
    </row>
    <row r="10" spans="1:30" ht="15.75" thickBot="1">
      <c r="A10" s="14">
        <v>8</v>
      </c>
      <c r="B10" s="41" t="s">
        <v>140</v>
      </c>
      <c r="C10" s="37" t="s">
        <v>141</v>
      </c>
      <c r="D10" s="37">
        <v>1983</v>
      </c>
      <c r="E10" s="37" t="s">
        <v>142</v>
      </c>
      <c r="F10" s="42" t="s">
        <v>181</v>
      </c>
      <c r="G10" s="36"/>
      <c r="H10" s="82">
        <v>8.3344907407407409E-2</v>
      </c>
      <c r="I10" s="71">
        <f t="shared" si="1"/>
        <v>34</v>
      </c>
      <c r="J10" s="6">
        <v>0</v>
      </c>
      <c r="L10" s="30" t="s">
        <v>178</v>
      </c>
      <c r="M10" s="21">
        <v>240</v>
      </c>
      <c r="N10" s="10">
        <v>240</v>
      </c>
      <c r="O10" s="10">
        <v>240</v>
      </c>
      <c r="P10" s="10">
        <v>240</v>
      </c>
      <c r="Q10" s="10">
        <v>240</v>
      </c>
      <c r="R10" s="10">
        <v>240</v>
      </c>
      <c r="S10" s="10">
        <v>240</v>
      </c>
      <c r="T10" s="11"/>
      <c r="U10" s="10">
        <v>60</v>
      </c>
      <c r="V10" s="11"/>
      <c r="W10" s="1">
        <f>SUM(M10:V10)</f>
        <v>1740</v>
      </c>
      <c r="X10" s="3">
        <f>RANK(W10,$W$3:$W$41,0)</f>
        <v>5</v>
      </c>
      <c r="Z10" s="24">
        <f t="shared" si="0"/>
        <v>1740</v>
      </c>
      <c r="AA10" s="3">
        <f>RANK(Z10,$Z$4:$Z$41,0)</f>
        <v>33</v>
      </c>
      <c r="AC10" s="31" t="s">
        <v>10</v>
      </c>
      <c r="AD10" s="28">
        <v>30</v>
      </c>
    </row>
    <row r="11" spans="1:30">
      <c r="A11" s="14">
        <v>9</v>
      </c>
      <c r="B11" s="41" t="s">
        <v>143</v>
      </c>
      <c r="C11" s="37" t="s">
        <v>80</v>
      </c>
      <c r="D11" s="37">
        <v>1973</v>
      </c>
      <c r="E11" s="37" t="s">
        <v>32</v>
      </c>
      <c r="F11" s="42" t="s">
        <v>181</v>
      </c>
      <c r="G11" s="36"/>
      <c r="H11" s="82">
        <v>3.5000000000000003E-2</v>
      </c>
      <c r="I11" s="71">
        <f t="shared" si="1"/>
        <v>10</v>
      </c>
      <c r="J11" s="6">
        <f>10000-((HOUR(H11)*3600)+(MINUTE(H11)*60)+(SECOND(H11)))</f>
        <v>6976</v>
      </c>
      <c r="L11" s="30" t="s">
        <v>178</v>
      </c>
      <c r="M11" s="21">
        <v>240</v>
      </c>
      <c r="N11" s="10">
        <v>240</v>
      </c>
      <c r="O11" s="10">
        <v>240</v>
      </c>
      <c r="P11" s="10">
        <v>240</v>
      </c>
      <c r="Q11" s="10">
        <v>240</v>
      </c>
      <c r="R11" s="10">
        <v>240</v>
      </c>
      <c r="S11" s="11">
        <v>180</v>
      </c>
      <c r="T11" s="11"/>
      <c r="U11" s="10"/>
      <c r="V11" s="11"/>
      <c r="W11" s="2">
        <f>SUM(M11:V11)</f>
        <v>1620</v>
      </c>
      <c r="X11" s="3">
        <f>RANK(W11,$W$3:$W$41,0)</f>
        <v>18</v>
      </c>
      <c r="Z11" s="24">
        <f t="shared" si="0"/>
        <v>8596</v>
      </c>
      <c r="AA11" s="3">
        <f>RANK(Z11,$Z$4:$Z$41,0)</f>
        <v>7</v>
      </c>
    </row>
    <row r="12" spans="1:30">
      <c r="A12" s="14">
        <v>10</v>
      </c>
      <c r="B12" s="41" t="s">
        <v>134</v>
      </c>
      <c r="C12" s="37" t="s">
        <v>58</v>
      </c>
      <c r="D12" s="37">
        <v>1996</v>
      </c>
      <c r="E12" s="37" t="s">
        <v>56</v>
      </c>
      <c r="F12" s="42" t="s">
        <v>181</v>
      </c>
      <c r="G12" s="36"/>
      <c r="H12" s="82">
        <v>8.3379629629629595E-2</v>
      </c>
      <c r="I12" s="71">
        <f t="shared" si="1"/>
        <v>35</v>
      </c>
      <c r="J12" s="6">
        <v>0</v>
      </c>
      <c r="L12" s="30" t="s">
        <v>178</v>
      </c>
      <c r="M12" s="21">
        <v>240</v>
      </c>
      <c r="N12" s="10">
        <v>230</v>
      </c>
      <c r="O12" s="11">
        <v>220</v>
      </c>
      <c r="P12" s="11">
        <v>240</v>
      </c>
      <c r="Q12" s="11">
        <v>240</v>
      </c>
      <c r="R12" s="11">
        <v>240</v>
      </c>
      <c r="S12" s="11">
        <v>30</v>
      </c>
      <c r="T12" s="11"/>
      <c r="U12" s="10"/>
      <c r="V12" s="11"/>
      <c r="W12" s="1">
        <f>SUM(M12:V12)</f>
        <v>1440</v>
      </c>
      <c r="X12" s="3">
        <f>RANK(W12,$W$3:$W$41,0)</f>
        <v>20</v>
      </c>
      <c r="Z12" s="24">
        <f t="shared" si="0"/>
        <v>1440</v>
      </c>
      <c r="AA12" s="3">
        <f>RANK(Z12,$Z$4:$Z$41,0)</f>
        <v>36</v>
      </c>
    </row>
    <row r="13" spans="1:30">
      <c r="A13" s="14">
        <v>11</v>
      </c>
      <c r="B13" s="41" t="s">
        <v>118</v>
      </c>
      <c r="C13" s="37" t="s">
        <v>34</v>
      </c>
      <c r="D13" s="37">
        <v>1983</v>
      </c>
      <c r="E13" s="37" t="s">
        <v>32</v>
      </c>
      <c r="F13" s="42" t="s">
        <v>181</v>
      </c>
      <c r="G13" s="36"/>
      <c r="H13" s="82">
        <v>3.4490740740740738E-2</v>
      </c>
      <c r="I13" s="71">
        <f t="shared" si="1"/>
        <v>7</v>
      </c>
      <c r="J13" s="6">
        <f>10000-((HOUR(H13)*3600)+(MINUTE(H13)*60)+(SECOND(H13)))</f>
        <v>7020</v>
      </c>
      <c r="L13" s="30" t="s">
        <v>178</v>
      </c>
      <c r="M13" s="21">
        <v>240</v>
      </c>
      <c r="N13" s="10">
        <v>240</v>
      </c>
      <c r="O13" s="11">
        <v>240</v>
      </c>
      <c r="P13" s="11">
        <v>240</v>
      </c>
      <c r="Q13" s="11">
        <v>240</v>
      </c>
      <c r="R13" s="11">
        <v>240</v>
      </c>
      <c r="S13" s="11">
        <v>240</v>
      </c>
      <c r="T13" s="11">
        <v>30</v>
      </c>
      <c r="U13" s="10"/>
      <c r="V13" s="11"/>
      <c r="W13" s="1">
        <f>SUM(M13:V13)</f>
        <v>1710</v>
      </c>
      <c r="X13" s="3">
        <f>RANK(W13,$W$3:$W$41,0)</f>
        <v>10</v>
      </c>
      <c r="Z13" s="24">
        <f t="shared" si="0"/>
        <v>8730</v>
      </c>
      <c r="AA13" s="3">
        <f>RANK(Z13,$Z$4:$Z$41,0)</f>
        <v>4</v>
      </c>
    </row>
    <row r="14" spans="1:30">
      <c r="A14" s="14">
        <v>12</v>
      </c>
      <c r="B14" s="41" t="s">
        <v>121</v>
      </c>
      <c r="C14" s="37" t="s">
        <v>122</v>
      </c>
      <c r="D14" s="37">
        <v>1983</v>
      </c>
      <c r="E14" s="37" t="s">
        <v>98</v>
      </c>
      <c r="F14" s="42" t="s">
        <v>181</v>
      </c>
      <c r="G14" s="36"/>
      <c r="H14" s="82">
        <v>4.0567129629629627E-2</v>
      </c>
      <c r="I14" s="71">
        <f t="shared" si="1"/>
        <v>22</v>
      </c>
      <c r="J14" s="6">
        <f>10000-((HOUR(H14)*3600)+(MINUTE(H14)*60)+(SECOND(H14)))</f>
        <v>6495</v>
      </c>
      <c r="L14" s="30" t="s">
        <v>178</v>
      </c>
      <c r="M14" s="21">
        <v>240</v>
      </c>
      <c r="N14" s="10">
        <v>240</v>
      </c>
      <c r="O14" s="11">
        <v>240</v>
      </c>
      <c r="P14" s="11">
        <v>240</v>
      </c>
      <c r="Q14" s="11">
        <v>240</v>
      </c>
      <c r="R14" s="11">
        <v>240</v>
      </c>
      <c r="S14" s="11">
        <v>240</v>
      </c>
      <c r="T14" s="11">
        <v>30</v>
      </c>
      <c r="U14" s="10">
        <v>60</v>
      </c>
      <c r="V14" s="11"/>
      <c r="W14" s="1">
        <f>SUM(M14:V14)</f>
        <v>1770</v>
      </c>
      <c r="X14" s="3">
        <f>RANK(W14,$W$3:$W$41,0)</f>
        <v>4</v>
      </c>
      <c r="Z14" s="24">
        <f t="shared" si="0"/>
        <v>8265</v>
      </c>
      <c r="AA14" s="3">
        <f>RANK(Z14,$Z$4:$Z$41,0)</f>
        <v>15</v>
      </c>
    </row>
    <row r="15" spans="1:30">
      <c r="A15" s="14">
        <v>13</v>
      </c>
      <c r="B15" s="41" t="s">
        <v>125</v>
      </c>
      <c r="C15" s="37" t="s">
        <v>39</v>
      </c>
      <c r="D15" s="37">
        <v>1984</v>
      </c>
      <c r="E15" s="37" t="s">
        <v>32</v>
      </c>
      <c r="F15" s="42" t="s">
        <v>181</v>
      </c>
      <c r="G15" s="36"/>
      <c r="H15" s="82">
        <v>3.1817129629629633E-2</v>
      </c>
      <c r="I15" s="71">
        <f t="shared" si="1"/>
        <v>4</v>
      </c>
      <c r="J15" s="6">
        <f>10000-((HOUR(H15)*3600)+(MINUTE(H15)*60)+(SECOND(H15)))</f>
        <v>7251</v>
      </c>
      <c r="L15" s="30" t="s">
        <v>178</v>
      </c>
      <c r="M15" s="21">
        <v>240</v>
      </c>
      <c r="N15" s="10">
        <v>240</v>
      </c>
      <c r="O15" s="11">
        <v>240</v>
      </c>
      <c r="P15" s="11">
        <v>240</v>
      </c>
      <c r="Q15" s="11">
        <v>60</v>
      </c>
      <c r="R15" s="11">
        <v>220</v>
      </c>
      <c r="S15" s="11"/>
      <c r="T15" s="11"/>
      <c r="U15" s="10"/>
      <c r="V15" s="11"/>
      <c r="W15" s="1">
        <f>SUM(M15:V15)</f>
        <v>1240</v>
      </c>
      <c r="X15" s="3">
        <f>RANK(W15,$W$3:$W$41,0)</f>
        <v>30</v>
      </c>
      <c r="Z15" s="24">
        <f t="shared" si="0"/>
        <v>8491</v>
      </c>
      <c r="AA15" s="3">
        <f>RANK(Z15,$Z$4:$Z$41,0)</f>
        <v>10</v>
      </c>
    </row>
    <row r="16" spans="1:30">
      <c r="A16" s="14">
        <v>14</v>
      </c>
      <c r="B16" s="41" t="s">
        <v>126</v>
      </c>
      <c r="C16" s="37" t="s">
        <v>109</v>
      </c>
      <c r="D16" s="37">
        <v>1990</v>
      </c>
      <c r="E16" s="37" t="s">
        <v>127</v>
      </c>
      <c r="F16" s="42" t="s">
        <v>181</v>
      </c>
      <c r="G16" s="36"/>
      <c r="H16" s="82">
        <v>3.6597222222222225E-2</v>
      </c>
      <c r="I16" s="71">
        <f t="shared" si="1"/>
        <v>15</v>
      </c>
      <c r="J16" s="6">
        <f>10000-((HOUR(H16)*3600)+(MINUTE(H16)*60)+(SECOND(H16)))</f>
        <v>6838</v>
      </c>
      <c r="L16" s="30" t="s">
        <v>178</v>
      </c>
      <c r="M16" s="21">
        <v>240</v>
      </c>
      <c r="N16" s="10">
        <v>240</v>
      </c>
      <c r="O16" s="11">
        <v>220</v>
      </c>
      <c r="P16" s="11">
        <v>240</v>
      </c>
      <c r="Q16" s="11">
        <v>190</v>
      </c>
      <c r="R16" s="11">
        <v>240</v>
      </c>
      <c r="S16" s="11"/>
      <c r="T16" s="11"/>
      <c r="U16" s="10"/>
      <c r="V16" s="11"/>
      <c r="W16" s="1">
        <f>SUM(M16:V16)</f>
        <v>1370</v>
      </c>
      <c r="X16" s="3">
        <f>RANK(W16,$W$3:$W$41,0)</f>
        <v>28</v>
      </c>
      <c r="Z16" s="24">
        <f t="shared" si="0"/>
        <v>8208</v>
      </c>
      <c r="AA16" s="3">
        <f>RANK(Z16,$Z$4:$Z$41,0)</f>
        <v>16</v>
      </c>
    </row>
    <row r="17" spans="1:27">
      <c r="A17" s="14">
        <v>15</v>
      </c>
      <c r="B17" s="41" t="s">
        <v>128</v>
      </c>
      <c r="C17" s="37" t="s">
        <v>129</v>
      </c>
      <c r="D17" s="37">
        <v>1995</v>
      </c>
      <c r="E17" s="37" t="s">
        <v>56</v>
      </c>
      <c r="F17" s="42" t="s">
        <v>181</v>
      </c>
      <c r="G17" s="36"/>
      <c r="H17" s="82">
        <v>4.9849537037037039E-2</v>
      </c>
      <c r="I17" s="71">
        <f t="shared" si="1"/>
        <v>27</v>
      </c>
      <c r="J17" s="6">
        <f>10000-((HOUR(H17)*3600)+(MINUTE(H17)*60)+(SECOND(H17)))</f>
        <v>5693</v>
      </c>
      <c r="L17" s="30" t="s">
        <v>178</v>
      </c>
      <c r="M17" s="21">
        <v>240</v>
      </c>
      <c r="N17" s="10">
        <v>240</v>
      </c>
      <c r="O17" s="10">
        <v>240</v>
      </c>
      <c r="P17" s="10">
        <v>240</v>
      </c>
      <c r="Q17" s="10">
        <v>240</v>
      </c>
      <c r="R17" s="10">
        <v>240</v>
      </c>
      <c r="S17" s="10">
        <v>240</v>
      </c>
      <c r="T17" s="10">
        <v>240</v>
      </c>
      <c r="U17" s="10">
        <v>60</v>
      </c>
      <c r="V17" s="11">
        <v>30</v>
      </c>
      <c r="W17" s="1">
        <f>SUM(M17:V17)</f>
        <v>2010</v>
      </c>
      <c r="X17" s="3">
        <f>RANK(W17,$W$3:$W$41,0)</f>
        <v>2</v>
      </c>
      <c r="Z17" s="24">
        <f t="shared" si="0"/>
        <v>7703</v>
      </c>
      <c r="AA17" s="3">
        <f>RANK(Z17,$Z$4:$Z$41,0)</f>
        <v>22</v>
      </c>
    </row>
    <row r="18" spans="1:27">
      <c r="A18" s="14">
        <v>16</v>
      </c>
      <c r="B18" s="41" t="s">
        <v>103</v>
      </c>
      <c r="C18" s="37" t="s">
        <v>104</v>
      </c>
      <c r="D18" s="37">
        <v>1992</v>
      </c>
      <c r="E18" s="37" t="s">
        <v>105</v>
      </c>
      <c r="F18" s="42" t="s">
        <v>181</v>
      </c>
      <c r="G18" s="36"/>
      <c r="H18" s="82">
        <v>3.6585648148148145E-2</v>
      </c>
      <c r="I18" s="71">
        <f t="shared" si="1"/>
        <v>14</v>
      </c>
      <c r="J18" s="6">
        <f>10000-((HOUR(H18)*3600)+(MINUTE(H18)*60)+(SECOND(H18)))</f>
        <v>6839</v>
      </c>
      <c r="L18" s="30" t="s">
        <v>178</v>
      </c>
      <c r="M18" s="21">
        <v>220</v>
      </c>
      <c r="N18" s="10">
        <v>220</v>
      </c>
      <c r="O18" s="11">
        <v>50</v>
      </c>
      <c r="P18" s="11">
        <v>220</v>
      </c>
      <c r="Q18" s="11">
        <v>50</v>
      </c>
      <c r="R18" s="11">
        <v>50</v>
      </c>
      <c r="S18" s="11"/>
      <c r="T18" s="11"/>
      <c r="U18" s="10"/>
      <c r="V18" s="11"/>
      <c r="W18" s="1">
        <f>SUM(M18:V18)</f>
        <v>810</v>
      </c>
      <c r="X18" s="3">
        <f>RANK(W18,$W$3:$W$41,0)</f>
        <v>34</v>
      </c>
      <c r="Z18" s="24">
        <f>J18+W18</f>
        <v>7649</v>
      </c>
      <c r="AA18" s="3">
        <f>RANK(Z18,$Z$4:$Z$41,0)</f>
        <v>25</v>
      </c>
    </row>
    <row r="19" spans="1:27">
      <c r="A19" s="14">
        <v>17</v>
      </c>
      <c r="B19" s="41" t="s">
        <v>108</v>
      </c>
      <c r="C19" s="37" t="s">
        <v>39</v>
      </c>
      <c r="D19" s="37">
        <v>1987</v>
      </c>
      <c r="E19" s="37" t="s">
        <v>67</v>
      </c>
      <c r="F19" s="42" t="s">
        <v>181</v>
      </c>
      <c r="G19" s="36"/>
      <c r="H19" s="82">
        <v>4.4305555555555549E-2</v>
      </c>
      <c r="I19" s="71">
        <f t="shared" si="1"/>
        <v>25</v>
      </c>
      <c r="J19" s="6">
        <f>10000-((HOUR(H19)*3600)+(MINUTE(H19)*60)+(SECOND(H19)))</f>
        <v>6172</v>
      </c>
      <c r="L19" s="30" t="s">
        <v>178</v>
      </c>
      <c r="M19" s="21">
        <v>240</v>
      </c>
      <c r="N19" s="10">
        <v>240</v>
      </c>
      <c r="O19" s="11">
        <v>240</v>
      </c>
      <c r="P19" s="11">
        <v>240</v>
      </c>
      <c r="Q19" s="11">
        <v>240</v>
      </c>
      <c r="R19" s="11">
        <v>240</v>
      </c>
      <c r="S19" s="11"/>
      <c r="T19" s="11"/>
      <c r="U19" s="10"/>
      <c r="V19" s="11"/>
      <c r="W19" s="1">
        <f>SUM(M19:V19)</f>
        <v>1440</v>
      </c>
      <c r="X19" s="3">
        <f>RANK(W19,$W$3:$W$41,0)</f>
        <v>20</v>
      </c>
      <c r="Z19" s="24">
        <f>J19+W19</f>
        <v>7612</v>
      </c>
      <c r="AA19" s="3">
        <f>RANK(Z19,$Z$4:$Z$41,0)</f>
        <v>26</v>
      </c>
    </row>
    <row r="20" spans="1:27">
      <c r="A20" s="14">
        <v>18</v>
      </c>
      <c r="B20" s="41" t="s">
        <v>110</v>
      </c>
      <c r="C20" s="37" t="s">
        <v>60</v>
      </c>
      <c r="D20" s="37">
        <v>1982</v>
      </c>
      <c r="E20" s="37" t="s">
        <v>111</v>
      </c>
      <c r="F20" s="42" t="s">
        <v>181</v>
      </c>
      <c r="G20" s="36"/>
      <c r="H20" s="82">
        <v>3.1192129629629629E-2</v>
      </c>
      <c r="I20" s="71">
        <f t="shared" si="1"/>
        <v>3</v>
      </c>
      <c r="J20" s="6">
        <f>10000-((HOUR(H20)*3600)+(MINUTE(H20)*60)+(SECOND(H20)))</f>
        <v>7305</v>
      </c>
      <c r="L20" s="30" t="s">
        <v>178</v>
      </c>
      <c r="M20" s="21">
        <v>240</v>
      </c>
      <c r="N20" s="10">
        <v>60</v>
      </c>
      <c r="O20" s="11"/>
      <c r="P20" s="11">
        <v>50</v>
      </c>
      <c r="Q20" s="11"/>
      <c r="R20" s="11"/>
      <c r="S20" s="11"/>
      <c r="T20" s="11"/>
      <c r="U20" s="10"/>
      <c r="V20" s="11"/>
      <c r="W20" s="1">
        <f>SUM(M20:V20)</f>
        <v>350</v>
      </c>
      <c r="X20" s="3">
        <f>RANK(W20,$W$3:$W$41,0)</f>
        <v>37</v>
      </c>
      <c r="Z20" s="24">
        <f>J20+W20</f>
        <v>7655</v>
      </c>
      <c r="AA20" s="3">
        <f>RANK(Z20,$Z$4:$Z$41,0)</f>
        <v>24</v>
      </c>
    </row>
    <row r="21" spans="1:27">
      <c r="A21" s="14">
        <v>19</v>
      </c>
      <c r="B21" s="41" t="s">
        <v>112</v>
      </c>
      <c r="C21" s="37" t="s">
        <v>109</v>
      </c>
      <c r="D21" s="37">
        <v>1980</v>
      </c>
      <c r="E21" s="37" t="s">
        <v>113</v>
      </c>
      <c r="F21" s="42" t="s">
        <v>181</v>
      </c>
      <c r="G21" s="36"/>
      <c r="H21" s="82">
        <v>3.0648148148148147E-2</v>
      </c>
      <c r="I21" s="71">
        <f t="shared" si="1"/>
        <v>1</v>
      </c>
      <c r="J21" s="6">
        <f>10000-((HOUR(H21)*3600)+(MINUTE(H21)*60)+(SECOND(H21)))</f>
        <v>7352</v>
      </c>
      <c r="L21" s="30" t="s">
        <v>178</v>
      </c>
      <c r="M21" s="21">
        <v>240</v>
      </c>
      <c r="N21" s="10">
        <v>240</v>
      </c>
      <c r="O21" s="11">
        <v>30</v>
      </c>
      <c r="P21" s="11">
        <v>240</v>
      </c>
      <c r="Q21" s="11">
        <v>240</v>
      </c>
      <c r="R21" s="11">
        <v>240</v>
      </c>
      <c r="S21" s="11"/>
      <c r="T21" s="11"/>
      <c r="U21" s="10"/>
      <c r="V21" s="11"/>
      <c r="W21" s="1">
        <f>SUM(M21:V21)</f>
        <v>1230</v>
      </c>
      <c r="X21" s="3">
        <f>RANK(W21,$W$3:$W$41,0)</f>
        <v>31</v>
      </c>
      <c r="Z21" s="24">
        <f>J21+W21</f>
        <v>8582</v>
      </c>
      <c r="AA21" s="3">
        <f>RANK(Z21,$Z$4:$Z$41,0)</f>
        <v>8</v>
      </c>
    </row>
    <row r="22" spans="1:27">
      <c r="A22" s="14">
        <v>20</v>
      </c>
      <c r="B22" s="41" t="s">
        <v>115</v>
      </c>
      <c r="C22" s="37" t="s">
        <v>116</v>
      </c>
      <c r="D22" s="37">
        <v>1973</v>
      </c>
      <c r="E22" s="37" t="s">
        <v>117</v>
      </c>
      <c r="F22" s="42" t="s">
        <v>181</v>
      </c>
      <c r="G22" s="36"/>
      <c r="H22" s="82">
        <v>3.8090277777777778E-2</v>
      </c>
      <c r="I22" s="71">
        <f t="shared" si="1"/>
        <v>18</v>
      </c>
      <c r="J22" s="6">
        <f>10000-((HOUR(H22)*3600)+(MINUTE(H22)*60)+(SECOND(H22)))</f>
        <v>6709</v>
      </c>
      <c r="L22" s="30" t="s">
        <v>178</v>
      </c>
      <c r="M22" s="21">
        <v>240</v>
      </c>
      <c r="N22" s="10">
        <v>240</v>
      </c>
      <c r="O22" s="11">
        <v>240</v>
      </c>
      <c r="P22" s="11">
        <v>240</v>
      </c>
      <c r="Q22" s="11">
        <v>220</v>
      </c>
      <c r="R22" s="11">
        <v>220</v>
      </c>
      <c r="S22" s="11"/>
      <c r="T22" s="11"/>
      <c r="U22" s="10"/>
      <c r="V22" s="11"/>
      <c r="W22" s="1">
        <f>SUM(M22:V22)</f>
        <v>1400</v>
      </c>
      <c r="X22" s="3">
        <f>RANK(W22,$W$3:$W$41,0)</f>
        <v>25</v>
      </c>
      <c r="Z22" s="24">
        <f>J22+W22</f>
        <v>8109</v>
      </c>
      <c r="AA22" s="3">
        <f>RANK(Z22,$Z$4:$Z$41,0)</f>
        <v>17</v>
      </c>
    </row>
    <row r="23" spans="1:27">
      <c r="A23" s="14">
        <v>21</v>
      </c>
      <c r="B23" s="41" t="s">
        <v>91</v>
      </c>
      <c r="C23" s="37" t="s">
        <v>92</v>
      </c>
      <c r="D23" s="37">
        <v>1990</v>
      </c>
      <c r="E23" s="37" t="s">
        <v>93</v>
      </c>
      <c r="F23" s="42" t="s">
        <v>181</v>
      </c>
      <c r="G23" s="9"/>
      <c r="H23" s="82">
        <v>5.4525462962962963E-2</v>
      </c>
      <c r="I23" s="71">
        <f t="shared" si="1"/>
        <v>29</v>
      </c>
      <c r="J23" s="6">
        <f>10000-((HOUR(H23)*3600)+(MINUTE(H23)*60)+(SECOND(H23)))</f>
        <v>5289</v>
      </c>
      <c r="L23" s="30" t="s">
        <v>178</v>
      </c>
      <c r="M23" s="21">
        <v>240</v>
      </c>
      <c r="N23" s="10">
        <v>240</v>
      </c>
      <c r="O23" s="11">
        <v>240</v>
      </c>
      <c r="P23" s="11">
        <v>240</v>
      </c>
      <c r="Q23" s="11">
        <v>220</v>
      </c>
      <c r="R23" s="11">
        <v>240</v>
      </c>
      <c r="S23" s="11">
        <v>240</v>
      </c>
      <c r="T23" s="11">
        <v>230</v>
      </c>
      <c r="U23" s="10">
        <v>30</v>
      </c>
      <c r="V23" s="11"/>
      <c r="W23" s="1">
        <f>SUM(M23:V23)</f>
        <v>1920</v>
      </c>
      <c r="X23" s="3">
        <f>RANK(W23,$W$3:$W$41,0)</f>
        <v>3</v>
      </c>
      <c r="Z23" s="24">
        <f>J23+W23</f>
        <v>7209</v>
      </c>
      <c r="AA23" s="3">
        <f>RANK(Z23,$Z$4:$Z$41,0)</f>
        <v>28</v>
      </c>
    </row>
    <row r="24" spans="1:27">
      <c r="A24" s="14">
        <v>22</v>
      </c>
      <c r="B24" s="41" t="s">
        <v>97</v>
      </c>
      <c r="C24" s="37" t="s">
        <v>58</v>
      </c>
      <c r="D24" s="37">
        <v>1986</v>
      </c>
      <c r="E24" s="37" t="s">
        <v>98</v>
      </c>
      <c r="F24" s="42" t="s">
        <v>181</v>
      </c>
      <c r="G24" s="9"/>
      <c r="H24" s="82">
        <v>3.8402777777777779E-2</v>
      </c>
      <c r="I24" s="71">
        <f t="shared" si="1"/>
        <v>19</v>
      </c>
      <c r="J24" s="6">
        <f>10000-((HOUR(H24)*3600)+(MINUTE(H24)*60)+(SECOND(H24)))</f>
        <v>6682</v>
      </c>
      <c r="L24" s="30" t="s">
        <v>178</v>
      </c>
      <c r="M24" s="21">
        <v>240</v>
      </c>
      <c r="N24" s="10">
        <v>60</v>
      </c>
      <c r="O24" s="11"/>
      <c r="P24" s="11">
        <v>240</v>
      </c>
      <c r="Q24" s="11">
        <v>60</v>
      </c>
      <c r="R24" s="11">
        <v>220</v>
      </c>
      <c r="S24" s="11"/>
      <c r="T24" s="11"/>
      <c r="U24" s="10"/>
      <c r="V24" s="11"/>
      <c r="W24" s="1">
        <f>SUM(M24:V24)</f>
        <v>820</v>
      </c>
      <c r="X24" s="3">
        <f>RANK(W24,$W$3:$W$41,0)</f>
        <v>33</v>
      </c>
      <c r="Z24" s="24">
        <f>J24+W24</f>
        <v>7502</v>
      </c>
      <c r="AA24" s="3">
        <f>RANK(Z24,$Z$4:$Z$41,0)</f>
        <v>27</v>
      </c>
    </row>
    <row r="25" spans="1:27">
      <c r="A25" s="14">
        <v>23</v>
      </c>
      <c r="B25" s="41" t="s">
        <v>86</v>
      </c>
      <c r="C25" s="37" t="s">
        <v>87</v>
      </c>
      <c r="D25" s="37">
        <v>1995</v>
      </c>
      <c r="E25" s="37" t="s">
        <v>64</v>
      </c>
      <c r="F25" s="42" t="s">
        <v>181</v>
      </c>
      <c r="G25" s="9"/>
      <c r="H25" s="82">
        <v>8.3449074074074078E-2</v>
      </c>
      <c r="I25" s="71">
        <f t="shared" si="1"/>
        <v>36</v>
      </c>
      <c r="J25" s="6">
        <v>0</v>
      </c>
      <c r="L25" s="30" t="s">
        <v>178</v>
      </c>
      <c r="M25" s="21">
        <v>240</v>
      </c>
      <c r="N25" s="10">
        <v>240</v>
      </c>
      <c r="O25" s="10">
        <v>240</v>
      </c>
      <c r="P25" s="10">
        <v>240</v>
      </c>
      <c r="Q25" s="10">
        <v>240</v>
      </c>
      <c r="R25" s="10">
        <v>240</v>
      </c>
      <c r="S25" s="11">
        <v>220</v>
      </c>
      <c r="T25" s="11"/>
      <c r="U25" s="10"/>
      <c r="V25" s="11"/>
      <c r="W25" s="1">
        <f>SUM(M25:V25)</f>
        <v>1660</v>
      </c>
      <c r="X25" s="3">
        <f>RANK(W25,$W$3:$W$41,0)</f>
        <v>14</v>
      </c>
      <c r="Z25" s="24">
        <f>J25+W25</f>
        <v>1660</v>
      </c>
      <c r="AA25" s="3">
        <f>RANK(Z25,$Z$4:$Z$41,0)</f>
        <v>34</v>
      </c>
    </row>
    <row r="26" spans="1:27">
      <c r="A26" s="14">
        <v>24</v>
      </c>
      <c r="B26" s="41" t="s">
        <v>55</v>
      </c>
      <c r="C26" s="37" t="s">
        <v>43</v>
      </c>
      <c r="D26" s="37">
        <v>1998</v>
      </c>
      <c r="E26" s="37" t="s">
        <v>56</v>
      </c>
      <c r="F26" s="42" t="s">
        <v>181</v>
      </c>
      <c r="G26" s="9"/>
      <c r="H26" s="82">
        <v>8.34606481481482E-2</v>
      </c>
      <c r="I26" s="71">
        <f t="shared" si="1"/>
        <v>37</v>
      </c>
      <c r="J26" s="6">
        <v>0</v>
      </c>
      <c r="L26" s="30" t="s">
        <v>178</v>
      </c>
      <c r="M26" s="21">
        <v>30</v>
      </c>
      <c r="N26" s="10">
        <v>60</v>
      </c>
      <c r="O26" s="11"/>
      <c r="P26" s="11">
        <v>60</v>
      </c>
      <c r="Q26" s="11"/>
      <c r="R26" s="11"/>
      <c r="S26" s="11"/>
      <c r="T26" s="11"/>
      <c r="U26" s="10"/>
      <c r="V26" s="11"/>
      <c r="W26" s="1">
        <f>SUM(M26:V26)</f>
        <v>150</v>
      </c>
      <c r="X26" s="3">
        <f>RANK(W26,$W$3:$W$41,0)</f>
        <v>38</v>
      </c>
      <c r="Z26" s="24">
        <f>J26+W26</f>
        <v>150</v>
      </c>
      <c r="AA26" s="3">
        <f>RANK(Z26,$Z$4:$Z$41,0)</f>
        <v>38</v>
      </c>
    </row>
    <row r="27" spans="1:27">
      <c r="A27" s="14">
        <v>25</v>
      </c>
      <c r="B27" s="41" t="s">
        <v>57</v>
      </c>
      <c r="C27" s="37" t="s">
        <v>58</v>
      </c>
      <c r="D27" s="37">
        <v>1981</v>
      </c>
      <c r="E27" s="37" t="s">
        <v>59</v>
      </c>
      <c r="F27" s="42" t="s">
        <v>181</v>
      </c>
      <c r="G27" s="9"/>
      <c r="H27" s="82">
        <v>3.5300925925925923E-2</v>
      </c>
      <c r="I27" s="71">
        <f t="shared" si="1"/>
        <v>11</v>
      </c>
      <c r="J27" s="6">
        <f>10000-((HOUR(H27)*3600)+(MINUTE(H27)*60)+(SECOND(H27)))</f>
        <v>6950</v>
      </c>
      <c r="L27" s="30" t="s">
        <v>178</v>
      </c>
      <c r="M27" s="21">
        <v>240</v>
      </c>
      <c r="N27" s="10">
        <v>240</v>
      </c>
      <c r="O27" s="10">
        <v>240</v>
      </c>
      <c r="P27" s="10">
        <v>240</v>
      </c>
      <c r="Q27" s="11">
        <v>230</v>
      </c>
      <c r="R27" s="11">
        <v>240</v>
      </c>
      <c r="S27" s="11"/>
      <c r="T27" s="11"/>
      <c r="U27" s="10"/>
      <c r="V27" s="11"/>
      <c r="W27" s="1">
        <f>SUM(M27:V27)</f>
        <v>1430</v>
      </c>
      <c r="X27" s="3">
        <f>RANK(W27,$W$3:$W$41,0)</f>
        <v>23</v>
      </c>
      <c r="Z27" s="24">
        <f>J27+W27</f>
        <v>8380</v>
      </c>
      <c r="AA27" s="3">
        <f>RANK(Z27,$Z$4:$Z$41,0)</f>
        <v>12</v>
      </c>
    </row>
    <row r="28" spans="1:27">
      <c r="A28" s="14">
        <v>26</v>
      </c>
      <c r="B28" s="41" t="s">
        <v>62</v>
      </c>
      <c r="C28" s="37" t="s">
        <v>63</v>
      </c>
      <c r="D28" s="37">
        <v>1993</v>
      </c>
      <c r="E28" s="37" t="s">
        <v>64</v>
      </c>
      <c r="F28" s="42" t="s">
        <v>181</v>
      </c>
      <c r="G28" s="9"/>
      <c r="H28" s="82">
        <v>3.7037037037037042E-2</v>
      </c>
      <c r="I28" s="71">
        <f t="shared" si="1"/>
        <v>16</v>
      </c>
      <c r="J28" s="6">
        <f>10000-((HOUR(H28)*3600)+(MINUTE(H28)*60)+(SECOND(H28)))</f>
        <v>6800</v>
      </c>
      <c r="L28" s="30" t="s">
        <v>178</v>
      </c>
      <c r="M28" s="21">
        <v>240</v>
      </c>
      <c r="N28" s="10">
        <v>240</v>
      </c>
      <c r="O28" s="10">
        <v>240</v>
      </c>
      <c r="P28" s="10">
        <v>240</v>
      </c>
      <c r="Q28" s="10">
        <v>240</v>
      </c>
      <c r="R28" s="10">
        <v>240</v>
      </c>
      <c r="S28" s="10">
        <v>240</v>
      </c>
      <c r="T28" s="11">
        <v>40</v>
      </c>
      <c r="U28" s="10"/>
      <c r="V28" s="11"/>
      <c r="W28" s="1">
        <f>SUM(M28:V28)</f>
        <v>1720</v>
      </c>
      <c r="X28" s="3">
        <f>RANK(W28,$W$3:$W$41,0)</f>
        <v>8</v>
      </c>
      <c r="Z28" s="24">
        <f>J28+W28</f>
        <v>8520</v>
      </c>
      <c r="AA28" s="3">
        <f>RANK(Z28,$Z$4:$Z$41,0)</f>
        <v>9</v>
      </c>
    </row>
    <row r="29" spans="1:27">
      <c r="A29" s="14">
        <v>27</v>
      </c>
      <c r="B29" s="41" t="s">
        <v>172</v>
      </c>
      <c r="C29" s="37" t="s">
        <v>173</v>
      </c>
      <c r="D29" s="37">
        <v>1987</v>
      </c>
      <c r="E29" s="37" t="s">
        <v>98</v>
      </c>
      <c r="F29" s="42" t="s">
        <v>181</v>
      </c>
      <c r="G29" s="9"/>
      <c r="H29" s="82">
        <v>3.3530092592592591E-2</v>
      </c>
      <c r="I29" s="71">
        <f t="shared" si="1"/>
        <v>5</v>
      </c>
      <c r="J29" s="6">
        <f>10000-((HOUR(H29)*3600)+(MINUTE(H29)*60)+(SECOND(H29)))</f>
        <v>7103</v>
      </c>
      <c r="L29" s="30" t="s">
        <v>178</v>
      </c>
      <c r="M29" s="21">
        <v>240</v>
      </c>
      <c r="N29" s="10">
        <v>240</v>
      </c>
      <c r="O29" s="10">
        <v>240</v>
      </c>
      <c r="P29" s="10">
        <v>240</v>
      </c>
      <c r="Q29" s="10">
        <v>240</v>
      </c>
      <c r="R29" s="10">
        <v>240</v>
      </c>
      <c r="S29" s="11">
        <v>240</v>
      </c>
      <c r="T29" s="11"/>
      <c r="U29" s="10"/>
      <c r="V29" s="11"/>
      <c r="W29" s="1">
        <f>SUM(M29:V29)</f>
        <v>1680</v>
      </c>
      <c r="X29" s="3">
        <f>RANK(W29,$W$3:$W$41,0)</f>
        <v>13</v>
      </c>
      <c r="Z29" s="24">
        <f>J29+W29</f>
        <v>8783</v>
      </c>
      <c r="AA29" s="3">
        <f>RANK(Z29,$Z$4:$Z$41,0)</f>
        <v>2</v>
      </c>
    </row>
    <row r="30" spans="1:27">
      <c r="A30" s="14">
        <v>28</v>
      </c>
      <c r="B30" s="41" t="s">
        <v>71</v>
      </c>
      <c r="C30" s="37" t="s">
        <v>63</v>
      </c>
      <c r="D30" s="37">
        <v>1990</v>
      </c>
      <c r="E30" s="37" t="s">
        <v>32</v>
      </c>
      <c r="F30" s="42" t="s">
        <v>181</v>
      </c>
      <c r="G30" s="9"/>
      <c r="H30" s="82">
        <v>3.3784722222222223E-2</v>
      </c>
      <c r="I30" s="71">
        <f t="shared" si="1"/>
        <v>6</v>
      </c>
      <c r="J30" s="6">
        <f>10000-((HOUR(H30)*3600)+(MINUTE(H30)*60)+(SECOND(H30)))</f>
        <v>7081</v>
      </c>
      <c r="L30" s="30" t="s">
        <v>178</v>
      </c>
      <c r="M30" s="21">
        <v>240</v>
      </c>
      <c r="N30" s="10">
        <v>220</v>
      </c>
      <c r="O30" s="11">
        <v>240</v>
      </c>
      <c r="P30" s="11">
        <v>230</v>
      </c>
      <c r="Q30" s="11">
        <v>50</v>
      </c>
      <c r="R30" s="11"/>
      <c r="S30" s="11"/>
      <c r="T30" s="11"/>
      <c r="U30" s="10"/>
      <c r="V30" s="11"/>
      <c r="W30" s="1">
        <f>SUM(M30:V30)</f>
        <v>980</v>
      </c>
      <c r="X30" s="3">
        <f>RANK(W30,$W$3:$W$41,0)</f>
        <v>32</v>
      </c>
      <c r="Z30" s="24">
        <f>J30+W30</f>
        <v>8061</v>
      </c>
      <c r="AA30" s="3">
        <f>RANK(Z30,$Z$4:$Z$41,0)</f>
        <v>18</v>
      </c>
    </row>
    <row r="31" spans="1:27">
      <c r="A31" s="14">
        <v>29</v>
      </c>
      <c r="B31" s="41" t="s">
        <v>46</v>
      </c>
      <c r="C31" s="37" t="s">
        <v>47</v>
      </c>
      <c r="D31" s="37">
        <v>1972</v>
      </c>
      <c r="E31" s="37" t="s">
        <v>32</v>
      </c>
      <c r="F31" s="42" t="s">
        <v>181</v>
      </c>
      <c r="G31" s="9"/>
      <c r="H31" s="82">
        <v>8.3483796296296306E-2</v>
      </c>
      <c r="I31" s="71">
        <f t="shared" si="1"/>
        <v>38</v>
      </c>
      <c r="J31" s="6">
        <v>0</v>
      </c>
      <c r="L31" s="30" t="s">
        <v>178</v>
      </c>
      <c r="M31" s="21">
        <v>240</v>
      </c>
      <c r="N31" s="10">
        <v>50</v>
      </c>
      <c r="O31" s="11"/>
      <c r="P31" s="11">
        <v>220</v>
      </c>
      <c r="Q31" s="11"/>
      <c r="R31" s="11"/>
      <c r="S31" s="11"/>
      <c r="T31" s="11"/>
      <c r="U31" s="10"/>
      <c r="V31" s="11"/>
      <c r="W31" s="1">
        <f>SUM(M31:V31)</f>
        <v>510</v>
      </c>
      <c r="X31" s="3">
        <f>RANK(W31,$W$3:$W$41,0)</f>
        <v>36</v>
      </c>
      <c r="Z31" s="24">
        <f>J31+W31</f>
        <v>510</v>
      </c>
      <c r="AA31" s="3">
        <f>RANK(Z31,$Z$4:$Z$41,0)</f>
        <v>37</v>
      </c>
    </row>
    <row r="32" spans="1:27">
      <c r="A32" s="14">
        <v>30</v>
      </c>
      <c r="B32" s="41" t="s">
        <v>48</v>
      </c>
      <c r="C32" s="37" t="s">
        <v>49</v>
      </c>
      <c r="D32" s="37">
        <v>1991</v>
      </c>
      <c r="E32" s="37" t="s">
        <v>32</v>
      </c>
      <c r="F32" s="42" t="s">
        <v>181</v>
      </c>
      <c r="G32" s="9"/>
      <c r="H32" s="82">
        <v>5.6643518518518517E-2</v>
      </c>
      <c r="I32" s="71">
        <f t="shared" si="1"/>
        <v>31</v>
      </c>
      <c r="J32" s="6">
        <f>10000-((HOUR(H32)*3600)+(MINUTE(H32)*60)+(SECOND(H32)))</f>
        <v>5106</v>
      </c>
      <c r="L32" s="30" t="s">
        <v>178</v>
      </c>
      <c r="M32" s="21">
        <v>240</v>
      </c>
      <c r="N32" s="10">
        <v>210</v>
      </c>
      <c r="O32" s="11">
        <v>230</v>
      </c>
      <c r="P32" s="11">
        <v>60</v>
      </c>
      <c r="Q32" s="11">
        <v>60</v>
      </c>
      <c r="R32" s="11"/>
      <c r="S32" s="11"/>
      <c r="T32" s="11"/>
      <c r="U32" s="10"/>
      <c r="V32" s="11"/>
      <c r="W32" s="1">
        <f>SUM(M32:V32)</f>
        <v>800</v>
      </c>
      <c r="X32" s="3">
        <f>RANK(W32,$W$3:$W$41,0)</f>
        <v>35</v>
      </c>
      <c r="Z32" s="24">
        <f>J32+W32</f>
        <v>5906</v>
      </c>
      <c r="AA32" s="3">
        <f>RANK(Z32,$Z$4:$Z$41,0)</f>
        <v>31</v>
      </c>
    </row>
    <row r="33" spans="1:28">
      <c r="A33" s="14">
        <v>31</v>
      </c>
      <c r="B33" s="41" t="s">
        <v>33</v>
      </c>
      <c r="C33" s="37" t="s">
        <v>34</v>
      </c>
      <c r="D33" s="37">
        <v>1994</v>
      </c>
      <c r="E33" s="37" t="s">
        <v>35</v>
      </c>
      <c r="F33" s="42" t="s">
        <v>181</v>
      </c>
      <c r="G33" s="9"/>
      <c r="H33" s="82">
        <v>4.2500000000000003E-2</v>
      </c>
      <c r="I33" s="71">
        <f t="shared" si="1"/>
        <v>24</v>
      </c>
      <c r="J33" s="6">
        <f>10000-((HOUR(H33)*3600)+(MINUTE(H33)*60)+(SECOND(H33)))</f>
        <v>6328</v>
      </c>
      <c r="L33" s="30" t="s">
        <v>178</v>
      </c>
      <c r="M33" s="21">
        <v>240</v>
      </c>
      <c r="N33" s="10">
        <v>220</v>
      </c>
      <c r="O33" s="11">
        <v>240</v>
      </c>
      <c r="P33" s="11">
        <v>240</v>
      </c>
      <c r="Q33" s="11">
        <v>190</v>
      </c>
      <c r="R33" s="11">
        <v>230</v>
      </c>
      <c r="S33" s="11"/>
      <c r="T33" s="11"/>
      <c r="U33" s="10"/>
      <c r="V33" s="11"/>
      <c r="W33" s="1">
        <f>SUM(M33:V33)</f>
        <v>1360</v>
      </c>
      <c r="X33" s="3">
        <f>RANK(W33,$W$3:$W$41,0)</f>
        <v>29</v>
      </c>
      <c r="Z33" s="24">
        <f>J33+W33</f>
        <v>7688</v>
      </c>
      <c r="AA33" s="3">
        <f>RANK(Z33,$Z$4:$Z$41,0)</f>
        <v>23</v>
      </c>
    </row>
    <row r="34" spans="1:28">
      <c r="A34" s="14">
        <v>32</v>
      </c>
      <c r="B34" s="41" t="s">
        <v>176</v>
      </c>
      <c r="C34" s="37" t="s">
        <v>34</v>
      </c>
      <c r="D34" s="37">
        <v>1988</v>
      </c>
      <c r="E34" s="37" t="s">
        <v>177</v>
      </c>
      <c r="F34" s="42" t="s">
        <v>181</v>
      </c>
      <c r="G34" s="9"/>
      <c r="H34" s="82">
        <v>5.6018518518518523E-2</v>
      </c>
      <c r="I34" s="71">
        <f t="shared" si="1"/>
        <v>30</v>
      </c>
      <c r="J34" s="6">
        <f>10000-((HOUR(H34)*3600)+(MINUTE(H34)*60)+(SECOND(H34)))</f>
        <v>5160</v>
      </c>
      <c r="L34" s="30" t="s">
        <v>178</v>
      </c>
      <c r="M34" s="21">
        <v>240</v>
      </c>
      <c r="N34" s="10">
        <v>240</v>
      </c>
      <c r="O34" s="10">
        <v>240</v>
      </c>
      <c r="P34" s="10">
        <v>240</v>
      </c>
      <c r="Q34" s="10">
        <v>240</v>
      </c>
      <c r="R34" s="10">
        <v>240</v>
      </c>
      <c r="S34" s="11">
        <v>200</v>
      </c>
      <c r="T34" s="11"/>
      <c r="U34" s="10"/>
      <c r="V34" s="11"/>
      <c r="W34" s="1">
        <f>SUM(M34:V34)</f>
        <v>1640</v>
      </c>
      <c r="X34" s="3">
        <f>RANK(W34,$W$3:$W$41,0)</f>
        <v>17</v>
      </c>
      <c r="Z34" s="24">
        <f>J34+W34</f>
        <v>6800</v>
      </c>
      <c r="AA34" s="3">
        <f>RANK(Z34,$Z$4:$Z$41,0)</f>
        <v>29</v>
      </c>
    </row>
    <row r="35" spans="1:28">
      <c r="A35" s="14">
        <v>33</v>
      </c>
      <c r="B35" s="41" t="s">
        <v>128</v>
      </c>
      <c r="C35" s="37" t="s">
        <v>130</v>
      </c>
      <c r="D35" s="37">
        <v>1995</v>
      </c>
      <c r="E35" s="37" t="s">
        <v>64</v>
      </c>
      <c r="F35" s="42" t="s">
        <v>181</v>
      </c>
      <c r="G35" s="9"/>
      <c r="H35" s="82">
        <v>5.2696759259259263E-2</v>
      </c>
      <c r="I35" s="71">
        <f t="shared" si="1"/>
        <v>28</v>
      </c>
      <c r="J35" s="6">
        <f>10000-((HOUR(H35)*3600)+(MINUTE(H35)*60)+(SECOND(H35)))</f>
        <v>5447</v>
      </c>
      <c r="L35" s="30" t="s">
        <v>179</v>
      </c>
      <c r="M35" s="21">
        <v>240</v>
      </c>
      <c r="N35" s="10">
        <v>240</v>
      </c>
      <c r="O35" s="10">
        <v>240</v>
      </c>
      <c r="P35" s="10">
        <v>240</v>
      </c>
      <c r="Q35" s="10">
        <v>240</v>
      </c>
      <c r="R35" s="10">
        <v>240</v>
      </c>
      <c r="S35" s="10">
        <v>240</v>
      </c>
      <c r="T35" s="10">
        <v>240</v>
      </c>
      <c r="U35" s="10">
        <v>220</v>
      </c>
      <c r="V35" s="11">
        <v>170</v>
      </c>
      <c r="W35" s="1">
        <f>SUM(M35:V35)</f>
        <v>2310</v>
      </c>
      <c r="X35" s="3">
        <f>RANK(W35,$W$3:$W$41,0)</f>
        <v>1</v>
      </c>
      <c r="Z35" s="24">
        <f>J35+W35</f>
        <v>7757</v>
      </c>
      <c r="AA35" s="3">
        <f>RANK(Z35,$Z$4:$Z$41,0)</f>
        <v>21</v>
      </c>
    </row>
    <row r="36" spans="1:28">
      <c r="A36" s="14">
        <v>34</v>
      </c>
      <c r="B36" s="41" t="s">
        <v>106</v>
      </c>
      <c r="C36" s="37" t="s">
        <v>87</v>
      </c>
      <c r="D36" s="37">
        <v>1986</v>
      </c>
      <c r="E36" s="37" t="s">
        <v>81</v>
      </c>
      <c r="F36" s="42" t="s">
        <v>181</v>
      </c>
      <c r="G36" s="9"/>
      <c r="H36" s="82">
        <v>4.1805555555555561E-2</v>
      </c>
      <c r="I36" s="71">
        <f t="shared" si="1"/>
        <v>23</v>
      </c>
      <c r="J36" s="6">
        <f>10000-((HOUR(H36)*3600)+(MINUTE(H36)*60)+(SECOND(H36)))</f>
        <v>6388</v>
      </c>
      <c r="L36" s="30" t="s">
        <v>179</v>
      </c>
      <c r="M36" s="21">
        <v>240</v>
      </c>
      <c r="N36" s="10">
        <v>240</v>
      </c>
      <c r="O36" s="10">
        <v>240</v>
      </c>
      <c r="P36" s="10">
        <v>240</v>
      </c>
      <c r="Q36" s="11">
        <v>210</v>
      </c>
      <c r="R36" s="11">
        <v>220</v>
      </c>
      <c r="S36" s="11"/>
      <c r="T36" s="11"/>
      <c r="U36" s="10"/>
      <c r="V36" s="11"/>
      <c r="W36" s="1">
        <f>SUM(M36:V36)</f>
        <v>1390</v>
      </c>
      <c r="X36" s="3">
        <f>RANK(W36,$W$3:$W$41,0)</f>
        <v>27</v>
      </c>
      <c r="Z36" s="24">
        <f>J36+W36</f>
        <v>7778</v>
      </c>
      <c r="AA36" s="3">
        <f>RANK(Z36,$Z$4:$Z$41,0)</f>
        <v>20</v>
      </c>
    </row>
    <row r="37" spans="1:28">
      <c r="A37" s="14">
        <v>35</v>
      </c>
      <c r="B37" s="41" t="s">
        <v>88</v>
      </c>
      <c r="C37" s="37" t="s">
        <v>39</v>
      </c>
      <c r="D37" s="37">
        <v>1980</v>
      </c>
      <c r="E37" s="37" t="s">
        <v>70</v>
      </c>
      <c r="F37" s="42" t="s">
        <v>181</v>
      </c>
      <c r="G37" s="9"/>
      <c r="H37" s="82">
        <v>3.5462962962962967E-2</v>
      </c>
      <c r="I37" s="71">
        <f t="shared" si="1"/>
        <v>12</v>
      </c>
      <c r="J37" s="6">
        <f>10000-((HOUR(H37)*3600)+(MINUTE(H37)*60)+(SECOND(H37)))</f>
        <v>6936</v>
      </c>
      <c r="L37" s="30" t="s">
        <v>179</v>
      </c>
      <c r="M37" s="21">
        <v>240</v>
      </c>
      <c r="N37" s="10">
        <v>240</v>
      </c>
      <c r="O37" s="10">
        <v>240</v>
      </c>
      <c r="P37" s="10">
        <v>240</v>
      </c>
      <c r="Q37" s="10">
        <v>240</v>
      </c>
      <c r="R37" s="10">
        <v>240</v>
      </c>
      <c r="S37" s="10">
        <v>240</v>
      </c>
      <c r="T37" s="11"/>
      <c r="U37" s="10">
        <v>50</v>
      </c>
      <c r="V37" s="11"/>
      <c r="W37" s="1">
        <f>SUM(M37:V37)</f>
        <v>1730</v>
      </c>
      <c r="X37" s="3">
        <f>RANK(W37,$W$3:$W$41,0)</f>
        <v>7</v>
      </c>
      <c r="Z37" s="24">
        <f>J37+W37</f>
        <v>8666</v>
      </c>
      <c r="AA37" s="3">
        <f>RANK(Z37,$Z$4:$Z$41,0)</f>
        <v>5</v>
      </c>
    </row>
    <row r="38" spans="1:28">
      <c r="A38" s="14">
        <v>36</v>
      </c>
      <c r="B38" s="41" t="s">
        <v>89</v>
      </c>
      <c r="C38" s="37" t="s">
        <v>90</v>
      </c>
      <c r="D38" s="37">
        <v>1990</v>
      </c>
      <c r="E38" s="37" t="s">
        <v>81</v>
      </c>
      <c r="F38" s="42" t="s">
        <v>181</v>
      </c>
      <c r="G38" s="9"/>
      <c r="H38" s="82">
        <v>3.0821759259259257E-2</v>
      </c>
      <c r="I38" s="71">
        <f t="shared" si="1"/>
        <v>2</v>
      </c>
      <c r="J38" s="6">
        <f>10000-((HOUR(H38)*3600)+(MINUTE(H38)*60)+(SECOND(H38)))</f>
        <v>7337</v>
      </c>
      <c r="L38" s="30" t="s">
        <v>179</v>
      </c>
      <c r="M38" s="21">
        <v>240</v>
      </c>
      <c r="N38" s="10">
        <v>240</v>
      </c>
      <c r="O38" s="10">
        <v>240</v>
      </c>
      <c r="P38" s="10">
        <v>240</v>
      </c>
      <c r="Q38" s="10">
        <v>240</v>
      </c>
      <c r="R38" s="10">
        <v>240</v>
      </c>
      <c r="S38" s="10">
        <v>240</v>
      </c>
      <c r="T38" s="11">
        <v>30</v>
      </c>
      <c r="U38" s="10"/>
      <c r="V38" s="11"/>
      <c r="W38" s="1">
        <f>SUM(M38:V38)</f>
        <v>1710</v>
      </c>
      <c r="X38" s="3">
        <f>RANK(W38,$W$3:$W$41,0)</f>
        <v>10</v>
      </c>
      <c r="Z38" s="24">
        <f>J38+W38</f>
        <v>9047</v>
      </c>
      <c r="AA38" s="3">
        <f>RANK(Z38,$Z$4:$Z$41,0)</f>
        <v>1</v>
      </c>
    </row>
    <row r="39" spans="1:28">
      <c r="A39" s="14">
        <v>37</v>
      </c>
      <c r="B39" s="41" t="s">
        <v>79</v>
      </c>
      <c r="C39" s="37" t="s">
        <v>80</v>
      </c>
      <c r="D39" s="37">
        <v>1984</v>
      </c>
      <c r="E39" s="37" t="s">
        <v>81</v>
      </c>
      <c r="F39" s="42" t="s">
        <v>181</v>
      </c>
      <c r="G39" s="9"/>
      <c r="H39" s="82">
        <v>3.4664351851851849E-2</v>
      </c>
      <c r="I39" s="71">
        <f t="shared" si="1"/>
        <v>8</v>
      </c>
      <c r="J39" s="6">
        <f>10000-((HOUR(H39)*3600)+(MINUTE(H39)*60)+(SECOND(H39)))</f>
        <v>7005</v>
      </c>
      <c r="L39" s="30" t="s">
        <v>179</v>
      </c>
      <c r="M39" s="21">
        <v>240</v>
      </c>
      <c r="N39" s="10">
        <v>240</v>
      </c>
      <c r="O39" s="10">
        <v>240</v>
      </c>
      <c r="P39" s="10">
        <v>240</v>
      </c>
      <c r="Q39" s="11">
        <v>220</v>
      </c>
      <c r="R39" s="11">
        <v>240</v>
      </c>
      <c r="S39" s="11"/>
      <c r="T39" s="11"/>
      <c r="U39" s="10"/>
      <c r="V39" s="11"/>
      <c r="W39" s="1">
        <f>SUM(M39:V39)</f>
        <v>1420</v>
      </c>
      <c r="X39" s="3">
        <f>RANK(W39,$W$3:$W$41,0)</f>
        <v>24</v>
      </c>
      <c r="Z39" s="24">
        <f>J39+W39</f>
        <v>8425</v>
      </c>
      <c r="AA39" s="3">
        <f>RANK(Z39,$Z$4:$Z$41,0)</f>
        <v>11</v>
      </c>
    </row>
    <row r="40" spans="1:28">
      <c r="A40" s="14">
        <v>38</v>
      </c>
      <c r="B40" s="41" t="s">
        <v>50</v>
      </c>
      <c r="C40" s="37" t="s">
        <v>34</v>
      </c>
      <c r="D40" s="37">
        <v>1982</v>
      </c>
      <c r="E40" s="37" t="s">
        <v>51</v>
      </c>
      <c r="F40" s="42" t="s">
        <v>181</v>
      </c>
      <c r="G40" s="9"/>
      <c r="H40" s="82">
        <v>3.5983796296296298E-2</v>
      </c>
      <c r="I40" s="71">
        <f t="shared" si="1"/>
        <v>13</v>
      </c>
      <c r="J40" s="6">
        <f>10000-((HOUR(H40)*3600)+(MINUTE(H40)*60)+(SECOND(H40)))</f>
        <v>6891</v>
      </c>
      <c r="L40" s="30" t="s">
        <v>179</v>
      </c>
      <c r="M40" s="21">
        <v>240</v>
      </c>
      <c r="N40" s="10">
        <v>240</v>
      </c>
      <c r="O40" s="10">
        <v>240</v>
      </c>
      <c r="P40" s="10">
        <v>240</v>
      </c>
      <c r="Q40" s="10">
        <v>240</v>
      </c>
      <c r="R40" s="11">
        <v>220</v>
      </c>
      <c r="S40" s="11">
        <v>240</v>
      </c>
      <c r="T40" s="11">
        <v>30</v>
      </c>
      <c r="U40" s="10">
        <v>30</v>
      </c>
      <c r="V40" s="11"/>
      <c r="W40" s="1">
        <f>SUM(M40:V40)</f>
        <v>1720</v>
      </c>
      <c r="X40" s="3">
        <f>RANK(W40,$W$3:$W$41,0)</f>
        <v>8</v>
      </c>
      <c r="Z40" s="24">
        <f>J40+W40</f>
        <v>8611</v>
      </c>
      <c r="AA40" s="3">
        <f>RANK(Z40,$Z$4:$Z$41,0)</f>
        <v>6</v>
      </c>
    </row>
    <row r="41" spans="1:28" ht="15.75" thickBot="1">
      <c r="A41" s="90">
        <v>39</v>
      </c>
      <c r="B41" s="43" t="s">
        <v>42</v>
      </c>
      <c r="C41" s="44" t="s">
        <v>43</v>
      </c>
      <c r="D41" s="44">
        <v>1992</v>
      </c>
      <c r="E41" s="44" t="s">
        <v>44</v>
      </c>
      <c r="F41" s="45" t="s">
        <v>181</v>
      </c>
      <c r="G41" s="9"/>
      <c r="H41" s="83">
        <v>7.0277777777777786E-2</v>
      </c>
      <c r="I41" s="73">
        <f t="shared" si="1"/>
        <v>32</v>
      </c>
      <c r="J41" s="65">
        <f>10000-((HOUR(H41)*3600)+(MINUTE(H41)*60)+(SECOND(H41)))</f>
        <v>3928</v>
      </c>
      <c r="L41" s="31" t="s">
        <v>179</v>
      </c>
      <c r="M41" s="59">
        <v>240</v>
      </c>
      <c r="N41" s="57">
        <v>240</v>
      </c>
      <c r="O41" s="57">
        <v>240</v>
      </c>
      <c r="P41" s="57">
        <v>240</v>
      </c>
      <c r="Q41" s="57">
        <v>240</v>
      </c>
      <c r="R41" s="57">
        <v>240</v>
      </c>
      <c r="S41" s="57">
        <v>220</v>
      </c>
      <c r="T41" s="57"/>
      <c r="U41" s="57">
        <v>30</v>
      </c>
      <c r="V41" s="57"/>
      <c r="W41" s="58">
        <f>SUM(M41:V41)</f>
        <v>1690</v>
      </c>
      <c r="X41" s="56">
        <f>RANK(W41,$W$3:$W$41,0)</f>
        <v>12</v>
      </c>
      <c r="Z41" s="55">
        <f>J41+W41</f>
        <v>5618</v>
      </c>
      <c r="AA41" s="56">
        <f>RANK(Z41,$Z$4:$Z$41,0)</f>
        <v>32</v>
      </c>
    </row>
    <row r="42" spans="1:28">
      <c r="A42" s="9"/>
    </row>
    <row r="43" spans="1:28" ht="15.75" thickBot="1">
      <c r="A43" s="46"/>
      <c r="B43" s="46"/>
      <c r="C43" s="46"/>
      <c r="D43" s="46"/>
      <c r="E43" s="46"/>
      <c r="F43" s="46"/>
      <c r="G43" s="46"/>
      <c r="H43" s="46"/>
      <c r="I43" s="46"/>
      <c r="J43" s="46"/>
    </row>
    <row r="44" spans="1:28" ht="15.75" thickBot="1">
      <c r="A44" s="74" t="s">
        <v>190</v>
      </c>
      <c r="B44" s="75"/>
      <c r="C44" s="75"/>
      <c r="D44" s="75"/>
      <c r="E44" s="75"/>
      <c r="F44" s="76"/>
      <c r="H44" s="120" t="s">
        <v>0</v>
      </c>
      <c r="I44" s="121"/>
      <c r="J44" s="122"/>
      <c r="K44" s="46"/>
      <c r="L44" s="74" t="s">
        <v>9</v>
      </c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2"/>
      <c r="Z44" s="123" t="s">
        <v>191</v>
      </c>
      <c r="AA44" s="124"/>
    </row>
    <row r="45" spans="1:28">
      <c r="A45" s="35">
        <v>40</v>
      </c>
      <c r="B45" s="49" t="s">
        <v>99</v>
      </c>
      <c r="C45" s="50" t="s">
        <v>45</v>
      </c>
      <c r="D45" s="50">
        <v>1963</v>
      </c>
      <c r="E45" s="50" t="s">
        <v>100</v>
      </c>
      <c r="F45" s="40" t="s">
        <v>181</v>
      </c>
      <c r="G45" s="9"/>
      <c r="H45" s="81">
        <v>4.5347222222222226E-2</v>
      </c>
      <c r="I45" s="63">
        <f>RANK(H45,$H$45:$H$49,1)</f>
        <v>3</v>
      </c>
      <c r="J45" s="64">
        <f>10000-((HOUR(H45)*3600)+(MINUTE(H45)*60)+(SECOND(H45)))</f>
        <v>6082</v>
      </c>
      <c r="L45" s="47" t="s">
        <v>178</v>
      </c>
      <c r="M45" s="20">
        <v>240</v>
      </c>
      <c r="N45" s="18">
        <v>240</v>
      </c>
      <c r="O45" s="18">
        <v>240</v>
      </c>
      <c r="P45" s="18">
        <v>240</v>
      </c>
      <c r="Q45" s="18">
        <v>240</v>
      </c>
      <c r="R45" s="18">
        <v>240</v>
      </c>
      <c r="S45" s="19"/>
      <c r="T45" s="19"/>
      <c r="U45" s="18"/>
      <c r="V45" s="19"/>
      <c r="W45" s="4">
        <f>SUM(M45:V45)</f>
        <v>1440</v>
      </c>
      <c r="X45" s="5">
        <f>RANK(W45,$W$45:$W$47,0)</f>
        <v>1</v>
      </c>
      <c r="Z45" s="23">
        <f>J45+W45</f>
        <v>7522</v>
      </c>
      <c r="AA45" s="5">
        <f>RANK(Z45,$Z$45:$Z$47,0)</f>
        <v>1</v>
      </c>
    </row>
    <row r="46" spans="1:28">
      <c r="A46" s="14">
        <v>41</v>
      </c>
      <c r="B46" s="41" t="s">
        <v>83</v>
      </c>
      <c r="C46" s="37" t="s">
        <v>84</v>
      </c>
      <c r="D46" s="37">
        <v>1967</v>
      </c>
      <c r="E46" s="37" t="s">
        <v>51</v>
      </c>
      <c r="F46" s="42" t="s">
        <v>181</v>
      </c>
      <c r="G46" s="9"/>
      <c r="H46" s="82">
        <v>4.6134259259259264E-2</v>
      </c>
      <c r="I46" s="71">
        <f t="shared" ref="I46:I49" si="2">RANK(H46,$H$45:$H$49,1)</f>
        <v>4</v>
      </c>
      <c r="J46" s="6">
        <f>10000-((HOUR(H46)*3600)+(MINUTE(H46)*60)+(SECOND(H46)))</f>
        <v>6014</v>
      </c>
      <c r="L46" s="30" t="s">
        <v>179</v>
      </c>
      <c r="M46" s="21">
        <v>240</v>
      </c>
      <c r="N46" s="10">
        <v>240</v>
      </c>
      <c r="O46" s="10">
        <v>240</v>
      </c>
      <c r="P46" s="10">
        <v>240</v>
      </c>
      <c r="Q46" s="11">
        <v>210</v>
      </c>
      <c r="R46" s="11">
        <v>220</v>
      </c>
      <c r="S46" s="11"/>
      <c r="T46" s="11"/>
      <c r="U46" s="10"/>
      <c r="V46" s="11"/>
      <c r="W46" s="1">
        <f>SUM(M46:V46)</f>
        <v>1390</v>
      </c>
      <c r="X46" s="3">
        <f t="shared" ref="X46:X47" si="3">RANK(W46,$W$45:$W$47,0)</f>
        <v>3</v>
      </c>
      <c r="Z46" s="24">
        <f>J46+W46</f>
        <v>7404</v>
      </c>
      <c r="AA46" s="3">
        <f t="shared" ref="AA46:AA47" si="4">RANK(Z46,$Z$45:$Z$47,0)</f>
        <v>2</v>
      </c>
      <c r="AB46" s="46"/>
    </row>
    <row r="47" spans="1:28" ht="15.75" thickBot="1">
      <c r="A47" s="116">
        <v>42</v>
      </c>
      <c r="B47" s="96" t="s">
        <v>101</v>
      </c>
      <c r="C47" s="97" t="s">
        <v>63</v>
      </c>
      <c r="D47" s="97">
        <v>1967</v>
      </c>
      <c r="E47" s="97" t="s">
        <v>102</v>
      </c>
      <c r="F47" s="98" t="s">
        <v>181</v>
      </c>
      <c r="G47" s="9"/>
      <c r="H47" s="83">
        <v>5.0659722222222224E-2</v>
      </c>
      <c r="I47" s="73">
        <f t="shared" si="2"/>
        <v>5</v>
      </c>
      <c r="J47" s="65">
        <f>10000-((HOUR(H47)*3600)+(MINUTE(H47)*60)+(SECOND(H47)))</f>
        <v>5623</v>
      </c>
      <c r="L47" s="31" t="s">
        <v>178</v>
      </c>
      <c r="M47" s="118">
        <v>240</v>
      </c>
      <c r="N47" s="119">
        <v>240</v>
      </c>
      <c r="O47" s="119">
        <v>240</v>
      </c>
      <c r="P47" s="119">
        <v>240</v>
      </c>
      <c r="Q47" s="119">
        <v>240</v>
      </c>
      <c r="R47" s="57">
        <v>220</v>
      </c>
      <c r="S47" s="57"/>
      <c r="T47" s="57"/>
      <c r="U47" s="119"/>
      <c r="V47" s="57"/>
      <c r="W47" s="58">
        <f>SUM(M47:V47)</f>
        <v>1420</v>
      </c>
      <c r="X47" s="56">
        <f t="shared" si="3"/>
        <v>2</v>
      </c>
      <c r="Z47" s="55">
        <f>J47+W47</f>
        <v>7043</v>
      </c>
      <c r="AA47" s="56">
        <f t="shared" si="4"/>
        <v>3</v>
      </c>
      <c r="AB47" s="46"/>
    </row>
    <row r="48" spans="1:28">
      <c r="A48" s="127">
        <v>43</v>
      </c>
      <c r="B48" s="77" t="s">
        <v>95</v>
      </c>
      <c r="C48" s="50" t="s">
        <v>96</v>
      </c>
      <c r="D48" s="4"/>
      <c r="E48" s="4" t="s">
        <v>32</v>
      </c>
      <c r="F48" s="40" t="s">
        <v>167</v>
      </c>
      <c r="H48" s="117">
        <v>3.9884259259259258E-2</v>
      </c>
      <c r="I48" s="129">
        <f t="shared" si="2"/>
        <v>1</v>
      </c>
      <c r="J48" s="99"/>
      <c r="AB48" s="46"/>
    </row>
    <row r="49" spans="1:13" ht="15.75" thickBot="1">
      <c r="A49" s="128">
        <v>44</v>
      </c>
      <c r="B49" s="78" t="s">
        <v>46</v>
      </c>
      <c r="C49" s="44" t="s">
        <v>47</v>
      </c>
      <c r="D49" s="58"/>
      <c r="E49" s="58" t="s">
        <v>32</v>
      </c>
      <c r="F49" s="45" t="s">
        <v>167</v>
      </c>
      <c r="H49" s="83">
        <v>4.040509259259259E-2</v>
      </c>
      <c r="I49" s="88">
        <f t="shared" si="2"/>
        <v>2</v>
      </c>
      <c r="J49" s="99"/>
    </row>
    <row r="50" spans="1:13">
      <c r="B50" s="125"/>
      <c r="C50" s="36"/>
    </row>
    <row r="51" spans="1:13" ht="15.75" thickBot="1"/>
    <row r="52" spans="1:13" ht="15.75" thickBot="1">
      <c r="A52" s="120" t="s">
        <v>188</v>
      </c>
      <c r="B52" s="121"/>
      <c r="C52" s="121"/>
      <c r="D52" s="121"/>
      <c r="E52" s="121"/>
      <c r="F52" s="122"/>
      <c r="G52" s="79"/>
      <c r="H52" s="120" t="s">
        <v>189</v>
      </c>
      <c r="I52" s="122"/>
    </row>
    <row r="53" spans="1:13">
      <c r="A53" s="35">
        <v>43</v>
      </c>
      <c r="B53" s="136" t="s">
        <v>171</v>
      </c>
      <c r="C53" s="50" t="s">
        <v>39</v>
      </c>
      <c r="D53" s="50">
        <v>1975</v>
      </c>
      <c r="E53" s="50" t="s">
        <v>70</v>
      </c>
      <c r="F53" s="40" t="s">
        <v>167</v>
      </c>
      <c r="G53" s="9"/>
      <c r="H53" s="84">
        <v>3.4409722222222223E-2</v>
      </c>
      <c r="I53" s="80">
        <f>RANK(H53,$H$53:$H$65,1)</f>
        <v>6</v>
      </c>
    </row>
    <row r="54" spans="1:13">
      <c r="A54" s="14">
        <v>44</v>
      </c>
      <c r="B54" s="137" t="s">
        <v>183</v>
      </c>
      <c r="C54" s="37" t="s">
        <v>90</v>
      </c>
      <c r="D54" s="37">
        <v>1983</v>
      </c>
      <c r="E54" s="37" t="s">
        <v>138</v>
      </c>
      <c r="F54" s="42" t="s">
        <v>167</v>
      </c>
      <c r="G54" s="9"/>
      <c r="H54" s="85">
        <v>3.5949074074074071E-2</v>
      </c>
      <c r="I54" s="87">
        <f t="shared" ref="I54:I65" si="5">RANK(H54,$H$53:$H$65,1)</f>
        <v>9</v>
      </c>
    </row>
    <row r="55" spans="1:13">
      <c r="A55" s="14">
        <v>45</v>
      </c>
      <c r="B55" s="137" t="s">
        <v>36</v>
      </c>
      <c r="C55" s="37" t="s">
        <v>37</v>
      </c>
      <c r="D55" s="37">
        <v>1974</v>
      </c>
      <c r="E55" s="37" t="s">
        <v>38</v>
      </c>
      <c r="F55" s="42" t="s">
        <v>167</v>
      </c>
      <c r="G55" s="9"/>
      <c r="H55" s="85">
        <v>4.0185185185185185E-2</v>
      </c>
      <c r="I55" s="87">
        <f t="shared" si="5"/>
        <v>12</v>
      </c>
    </row>
    <row r="56" spans="1:13">
      <c r="A56" s="89">
        <v>46</v>
      </c>
      <c r="B56" s="137" t="s">
        <v>184</v>
      </c>
      <c r="C56" s="37" t="s">
        <v>39</v>
      </c>
      <c r="D56" s="37"/>
      <c r="E56" s="37" t="s">
        <v>61</v>
      </c>
      <c r="F56" s="42" t="s">
        <v>167</v>
      </c>
      <c r="G56" s="9"/>
      <c r="H56" s="85">
        <v>2.7905092592592592E-2</v>
      </c>
      <c r="I56" s="87">
        <f t="shared" si="5"/>
        <v>1</v>
      </c>
    </row>
    <row r="57" spans="1:13">
      <c r="A57" s="89">
        <v>47</v>
      </c>
      <c r="B57" s="137" t="s">
        <v>185</v>
      </c>
      <c r="C57" s="37" t="s">
        <v>58</v>
      </c>
      <c r="D57" s="72"/>
      <c r="E57" s="37" t="s">
        <v>61</v>
      </c>
      <c r="F57" s="42" t="s">
        <v>167</v>
      </c>
      <c r="G57" s="9"/>
      <c r="H57" s="85">
        <v>3.2997685185185185E-2</v>
      </c>
      <c r="I57" s="87">
        <f t="shared" si="5"/>
        <v>4</v>
      </c>
    </row>
    <row r="58" spans="1:13">
      <c r="A58" s="89">
        <v>48</v>
      </c>
      <c r="B58" s="137" t="s">
        <v>186</v>
      </c>
      <c r="C58" s="37" t="s">
        <v>187</v>
      </c>
      <c r="D58" s="37"/>
      <c r="E58" s="37" t="s">
        <v>61</v>
      </c>
      <c r="F58" s="42" t="s">
        <v>167</v>
      </c>
      <c r="G58" s="9"/>
      <c r="H58" s="85">
        <v>3.8495370370370367E-2</v>
      </c>
      <c r="I58" s="87">
        <f t="shared" si="5"/>
        <v>11</v>
      </c>
    </row>
    <row r="59" spans="1:13">
      <c r="A59" s="14">
        <v>49</v>
      </c>
      <c r="B59" s="138" t="s">
        <v>192</v>
      </c>
      <c r="C59" s="130"/>
      <c r="D59" s="131"/>
      <c r="E59" s="132" t="s">
        <v>61</v>
      </c>
      <c r="F59" s="42" t="s">
        <v>167</v>
      </c>
      <c r="H59" s="85">
        <v>3.1793981481481479E-2</v>
      </c>
      <c r="I59" s="87">
        <f t="shared" si="5"/>
        <v>2</v>
      </c>
      <c r="L59" s="125"/>
      <c r="M59" s="125"/>
    </row>
    <row r="60" spans="1:13">
      <c r="A60" s="89">
        <v>50</v>
      </c>
      <c r="B60" s="138" t="s">
        <v>193</v>
      </c>
      <c r="C60" s="130"/>
      <c r="D60" s="131"/>
      <c r="E60" s="132" t="s">
        <v>61</v>
      </c>
      <c r="F60" s="42" t="s">
        <v>167</v>
      </c>
      <c r="H60" s="85">
        <v>3.24537037037037E-2</v>
      </c>
      <c r="I60" s="87">
        <f t="shared" si="5"/>
        <v>3</v>
      </c>
      <c r="L60" s="125"/>
      <c r="M60" s="125"/>
    </row>
    <row r="61" spans="1:13">
      <c r="A61" s="89">
        <v>51</v>
      </c>
      <c r="B61" s="138" t="s">
        <v>194</v>
      </c>
      <c r="C61" s="130"/>
      <c r="D61" s="131"/>
      <c r="E61" s="132" t="s">
        <v>61</v>
      </c>
      <c r="F61" s="42" t="s">
        <v>167</v>
      </c>
      <c r="H61" s="85">
        <v>3.3958333333333333E-2</v>
      </c>
      <c r="I61" s="87">
        <f t="shared" si="5"/>
        <v>5</v>
      </c>
      <c r="L61" s="125"/>
      <c r="M61" s="125"/>
    </row>
    <row r="62" spans="1:13">
      <c r="A62" s="89">
        <v>52</v>
      </c>
      <c r="B62" s="138" t="s">
        <v>195</v>
      </c>
      <c r="C62" s="130"/>
      <c r="D62" s="131"/>
      <c r="E62" s="132" t="s">
        <v>61</v>
      </c>
      <c r="F62" s="42" t="s">
        <v>167</v>
      </c>
      <c r="H62" s="85">
        <v>3.5034722222222224E-2</v>
      </c>
      <c r="I62" s="87">
        <f t="shared" si="5"/>
        <v>7</v>
      </c>
      <c r="L62" s="125"/>
      <c r="M62" s="125"/>
    </row>
    <row r="63" spans="1:13">
      <c r="A63" s="14">
        <v>53</v>
      </c>
      <c r="B63" s="138" t="s">
        <v>196</v>
      </c>
      <c r="C63" s="130"/>
      <c r="D63" s="131"/>
      <c r="E63" s="132" t="s">
        <v>61</v>
      </c>
      <c r="F63" s="42" t="s">
        <v>167</v>
      </c>
      <c r="H63" s="85">
        <v>3.5231481481481482E-2</v>
      </c>
      <c r="I63" s="87">
        <f t="shared" si="5"/>
        <v>8</v>
      </c>
      <c r="L63" s="125"/>
      <c r="M63" s="125"/>
    </row>
    <row r="64" spans="1:13">
      <c r="A64" s="89">
        <v>54</v>
      </c>
      <c r="B64" s="138" t="s">
        <v>197</v>
      </c>
      <c r="C64" s="130"/>
      <c r="D64" s="131"/>
      <c r="E64" s="132" t="s">
        <v>148</v>
      </c>
      <c r="F64" s="42" t="s">
        <v>167</v>
      </c>
      <c r="H64" s="85">
        <v>3.6932870370370366E-2</v>
      </c>
      <c r="I64" s="87">
        <f t="shared" si="5"/>
        <v>10</v>
      </c>
      <c r="L64" s="125"/>
      <c r="M64" s="125"/>
    </row>
    <row r="65" spans="1:13" ht="15.75" thickBot="1">
      <c r="A65" s="128">
        <v>55</v>
      </c>
      <c r="B65" s="139" t="s">
        <v>198</v>
      </c>
      <c r="C65" s="133"/>
      <c r="D65" s="134"/>
      <c r="E65" s="135" t="s">
        <v>131</v>
      </c>
      <c r="F65" s="45" t="s">
        <v>167</v>
      </c>
      <c r="H65" s="86">
        <v>4.2881944444444438E-2</v>
      </c>
      <c r="I65" s="88">
        <f t="shared" si="5"/>
        <v>13</v>
      </c>
      <c r="L65" s="126"/>
      <c r="M65" s="125"/>
    </row>
    <row r="66" spans="1:13">
      <c r="B66" s="36"/>
      <c r="C66" s="36"/>
      <c r="D66" s="36"/>
      <c r="E66" s="36"/>
    </row>
    <row r="67" spans="1:13">
      <c r="B67" s="36"/>
      <c r="C67" s="36"/>
      <c r="D67" s="36"/>
      <c r="E67" s="36"/>
    </row>
    <row r="68" spans="1:13">
      <c r="B68" s="36"/>
      <c r="C68" s="36"/>
      <c r="D68" s="36"/>
      <c r="E68" s="36"/>
    </row>
    <row r="69" spans="1:13">
      <c r="B69" s="36"/>
      <c r="C69" s="36"/>
      <c r="D69" s="36"/>
      <c r="E69" s="36"/>
    </row>
    <row r="70" spans="1:13">
      <c r="B70" s="36"/>
      <c r="C70" s="36"/>
      <c r="D70" s="36"/>
      <c r="E70" s="36"/>
    </row>
    <row r="71" spans="1:13">
      <c r="B71" s="36"/>
      <c r="C71" s="36"/>
      <c r="D71" s="36"/>
      <c r="E71" s="36"/>
    </row>
    <row r="72" spans="1:13">
      <c r="B72" s="36"/>
      <c r="C72" s="36"/>
      <c r="D72" s="36"/>
      <c r="E72" s="36"/>
    </row>
    <row r="73" spans="1:13">
      <c r="B73" s="46"/>
      <c r="C73" s="46"/>
      <c r="D73" s="46"/>
      <c r="E73" s="46"/>
    </row>
    <row r="74" spans="1:13">
      <c r="B74" s="36"/>
      <c r="C74" s="36"/>
      <c r="D74" s="36"/>
      <c r="E74" s="36"/>
    </row>
    <row r="75" spans="1:13">
      <c r="B75" s="36"/>
      <c r="C75" s="36"/>
      <c r="D75" s="36"/>
      <c r="E75" s="36"/>
    </row>
    <row r="76" spans="1:13">
      <c r="B76" s="36"/>
      <c r="C76" s="36"/>
      <c r="D76" s="36"/>
      <c r="E76" s="36"/>
    </row>
    <row r="77" spans="1:13">
      <c r="B77" s="36"/>
      <c r="C77" s="36"/>
      <c r="D77" s="36"/>
      <c r="E77" s="36"/>
    </row>
    <row r="78" spans="1:13">
      <c r="B78" s="46"/>
      <c r="C78" s="46"/>
      <c r="D78" s="46"/>
      <c r="E78" s="46"/>
    </row>
    <row r="79" spans="1:13">
      <c r="B79" s="46"/>
      <c r="C79" s="46"/>
      <c r="D79" s="46"/>
      <c r="E79" s="46"/>
    </row>
    <row r="80" spans="1:13">
      <c r="B80" s="36"/>
      <c r="C80" s="36"/>
      <c r="D80" s="36"/>
      <c r="E80" s="36"/>
    </row>
    <row r="81" spans="2:5">
      <c r="B81" s="36"/>
      <c r="C81" s="36"/>
      <c r="D81" s="36"/>
      <c r="E81" s="36"/>
    </row>
    <row r="82" spans="2:5">
      <c r="B82" s="36"/>
      <c r="C82" s="36"/>
      <c r="D82" s="36"/>
      <c r="E82" s="36"/>
    </row>
    <row r="83" spans="2:5">
      <c r="B83" s="36"/>
      <c r="C83" s="36"/>
      <c r="D83" s="36"/>
      <c r="E83" s="36"/>
    </row>
    <row r="84" spans="2:5">
      <c r="B84" s="36"/>
      <c r="C84" s="36"/>
      <c r="D84" s="36"/>
      <c r="E84" s="36"/>
    </row>
    <row r="85" spans="2:5">
      <c r="B85" s="36"/>
      <c r="C85" s="36"/>
      <c r="D85" s="36"/>
      <c r="E85" s="36"/>
    </row>
    <row r="86" spans="2:5">
      <c r="B86" s="36"/>
      <c r="C86" s="36"/>
      <c r="D86" s="36"/>
      <c r="E86" s="36"/>
    </row>
    <row r="87" spans="2:5">
      <c r="B87" s="36"/>
      <c r="C87" s="36"/>
      <c r="D87" s="36"/>
      <c r="E87" s="36"/>
    </row>
    <row r="88" spans="2:5">
      <c r="B88" s="46"/>
      <c r="C88" s="46"/>
      <c r="D88" s="46"/>
      <c r="E88" s="46"/>
    </row>
    <row r="89" spans="2:5">
      <c r="B89" s="36"/>
      <c r="C89" s="36"/>
      <c r="D89" s="36"/>
      <c r="E89" s="36"/>
    </row>
    <row r="90" spans="2:5">
      <c r="B90" s="36"/>
      <c r="C90" s="36"/>
      <c r="D90" s="36"/>
      <c r="E90" s="36"/>
    </row>
    <row r="91" spans="2:5">
      <c r="B91" s="36"/>
      <c r="C91" s="36"/>
      <c r="D91" s="36"/>
      <c r="E91" s="36"/>
    </row>
    <row r="92" spans="2:5">
      <c r="B92" s="36"/>
      <c r="C92" s="36"/>
      <c r="D92" s="36"/>
      <c r="E92" s="36"/>
    </row>
    <row r="93" spans="2:5">
      <c r="B93" s="36"/>
      <c r="C93" s="36"/>
      <c r="D93" s="36"/>
      <c r="E93" s="36"/>
    </row>
    <row r="94" spans="2:5">
      <c r="B94" s="36"/>
      <c r="C94" s="36"/>
      <c r="D94" s="36"/>
      <c r="E94" s="36"/>
    </row>
  </sheetData>
  <mergeCells count="16">
    <mergeCell ref="Z44:AA44"/>
    <mergeCell ref="A52:F52"/>
    <mergeCell ref="H52:I52"/>
    <mergeCell ref="B64:C64"/>
    <mergeCell ref="B63:C63"/>
    <mergeCell ref="B62:C62"/>
    <mergeCell ref="B61:C61"/>
    <mergeCell ref="B60:C60"/>
    <mergeCell ref="B59:C59"/>
    <mergeCell ref="A44:F44"/>
    <mergeCell ref="H44:J44"/>
    <mergeCell ref="L44:X44"/>
    <mergeCell ref="Z1:AA1"/>
    <mergeCell ref="L1:X1"/>
    <mergeCell ref="H1:J1"/>
    <mergeCell ref="A1:F1"/>
  </mergeCells>
  <phoneticPr fontId="5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3"/>
  <sheetViews>
    <sheetView tabSelected="1" topLeftCell="F1" workbookViewId="0">
      <selection activeCell="AE8" sqref="AE8"/>
    </sheetView>
  </sheetViews>
  <sheetFormatPr defaultRowHeight="15"/>
  <cols>
    <col min="1" max="1" width="3.140625" bestFit="1" customWidth="1"/>
    <col min="2" max="2" width="14.140625" bestFit="1" customWidth="1"/>
    <col min="3" max="3" width="12.5703125" bestFit="1" customWidth="1"/>
    <col min="4" max="4" width="5.5703125" bestFit="1" customWidth="1"/>
    <col min="5" max="5" width="23.7109375" bestFit="1" customWidth="1"/>
    <col min="6" max="6" width="12.140625" bestFit="1" customWidth="1"/>
    <col min="7" max="7" width="4.42578125" customWidth="1"/>
    <col min="8" max="8" width="8.140625" bestFit="1" customWidth="1"/>
    <col min="9" max="9" width="6.5703125" bestFit="1" customWidth="1"/>
    <col min="10" max="10" width="7" bestFit="1" customWidth="1"/>
    <col min="11" max="11" width="4.42578125" customWidth="1"/>
    <col min="12" max="12" width="10.85546875" customWidth="1"/>
    <col min="13" max="21" width="4.42578125" bestFit="1" customWidth="1"/>
    <col min="22" max="22" width="5.42578125" bestFit="1" customWidth="1"/>
    <col min="23" max="23" width="7" bestFit="1" customWidth="1"/>
    <col min="24" max="24" width="6.5703125" bestFit="1" customWidth="1"/>
    <col min="25" max="25" width="4.28515625" customWidth="1"/>
    <col min="26" max="26" width="6.85546875" bestFit="1" customWidth="1"/>
    <col min="27" max="27" width="6.42578125" bestFit="1" customWidth="1"/>
    <col min="28" max="28" width="4.28515625" customWidth="1"/>
    <col min="29" max="29" width="17.7109375" bestFit="1" customWidth="1"/>
    <col min="30" max="30" width="4" bestFit="1" customWidth="1"/>
  </cols>
  <sheetData>
    <row r="1" spans="1:30" ht="15.75" thickBot="1">
      <c r="A1" s="68" t="s">
        <v>166</v>
      </c>
      <c r="B1" s="69"/>
      <c r="C1" s="69"/>
      <c r="D1" s="69"/>
      <c r="E1" s="69"/>
      <c r="F1" s="70"/>
      <c r="G1" s="38"/>
      <c r="H1" s="68" t="s">
        <v>0</v>
      </c>
      <c r="I1" s="69"/>
      <c r="J1" s="70"/>
      <c r="L1" s="68" t="s">
        <v>9</v>
      </c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70"/>
      <c r="Z1" s="66" t="s">
        <v>25</v>
      </c>
      <c r="AA1" s="67"/>
      <c r="AC1" s="29" t="s">
        <v>1</v>
      </c>
      <c r="AD1" s="33">
        <v>180</v>
      </c>
    </row>
    <row r="2" spans="1:30" ht="15.75" thickBot="1">
      <c r="A2" s="52" t="s">
        <v>26</v>
      </c>
      <c r="B2" s="7" t="s">
        <v>162</v>
      </c>
      <c r="C2" s="32" t="s">
        <v>163</v>
      </c>
      <c r="D2" s="32" t="s">
        <v>161</v>
      </c>
      <c r="E2" s="32" t="s">
        <v>27</v>
      </c>
      <c r="F2" s="8" t="s">
        <v>169</v>
      </c>
      <c r="G2" s="39"/>
      <c r="H2" s="26" t="s">
        <v>12</v>
      </c>
      <c r="I2" s="12" t="s">
        <v>13</v>
      </c>
      <c r="J2" s="13" t="s">
        <v>14</v>
      </c>
      <c r="L2" s="34" t="s">
        <v>28</v>
      </c>
      <c r="M2" s="15" t="s">
        <v>15</v>
      </c>
      <c r="N2" s="16" t="s">
        <v>16</v>
      </c>
      <c r="O2" s="16" t="s">
        <v>17</v>
      </c>
      <c r="P2" s="16" t="s">
        <v>18</v>
      </c>
      <c r="Q2" s="16" t="s">
        <v>19</v>
      </c>
      <c r="R2" s="16" t="s">
        <v>20</v>
      </c>
      <c r="S2" s="16" t="s">
        <v>21</v>
      </c>
      <c r="T2" s="16" t="s">
        <v>22</v>
      </c>
      <c r="U2" s="16" t="s">
        <v>23</v>
      </c>
      <c r="V2" s="16" t="s">
        <v>24</v>
      </c>
      <c r="W2" s="16" t="s">
        <v>14</v>
      </c>
      <c r="X2" s="17" t="s">
        <v>13</v>
      </c>
      <c r="Z2" s="26" t="s">
        <v>14</v>
      </c>
      <c r="AA2" s="13" t="s">
        <v>13</v>
      </c>
      <c r="AC2" s="30" t="s">
        <v>2</v>
      </c>
      <c r="AD2" s="27">
        <v>170</v>
      </c>
    </row>
    <row r="3" spans="1:30" ht="15.75" thickBot="1">
      <c r="A3" s="35">
        <v>1</v>
      </c>
      <c r="B3" s="41" t="s">
        <v>65</v>
      </c>
      <c r="C3" s="37" t="s">
        <v>66</v>
      </c>
      <c r="D3" s="37">
        <v>1989</v>
      </c>
      <c r="E3" s="37" t="s">
        <v>67</v>
      </c>
      <c r="F3" s="42" t="s">
        <v>168</v>
      </c>
      <c r="G3" s="36"/>
      <c r="H3" s="61"/>
      <c r="I3" s="46"/>
      <c r="J3" s="62"/>
      <c r="L3" s="35" t="s">
        <v>180</v>
      </c>
      <c r="M3" s="20">
        <v>240</v>
      </c>
      <c r="N3" s="18">
        <v>60</v>
      </c>
      <c r="O3" s="19">
        <v>200</v>
      </c>
      <c r="P3" s="19">
        <v>210</v>
      </c>
      <c r="Q3" s="19">
        <v>30</v>
      </c>
      <c r="R3" s="19">
        <v>40</v>
      </c>
      <c r="S3" s="19"/>
      <c r="T3" s="19"/>
      <c r="U3" s="18"/>
      <c r="V3" s="19"/>
      <c r="W3" s="4">
        <f t="shared" ref="W3" si="0">SUM(M3:V3)</f>
        <v>780</v>
      </c>
      <c r="X3" s="5">
        <f>RANK(W3,$W$3:$W$20,0)</f>
        <v>11</v>
      </c>
      <c r="Z3" s="54"/>
      <c r="AA3" s="9"/>
      <c r="AC3" s="30" t="s">
        <v>3</v>
      </c>
      <c r="AD3" s="27">
        <v>160</v>
      </c>
    </row>
    <row r="4" spans="1:30">
      <c r="A4" s="14">
        <v>2</v>
      </c>
      <c r="B4" s="41" t="s">
        <v>153</v>
      </c>
      <c r="C4" s="37" t="s">
        <v>154</v>
      </c>
      <c r="D4" s="37">
        <v>1982</v>
      </c>
      <c r="E4" s="37" t="s">
        <v>81</v>
      </c>
      <c r="F4" s="42" t="s">
        <v>170</v>
      </c>
      <c r="G4" s="36"/>
      <c r="H4" s="81">
        <v>2.3287037037037037E-2</v>
      </c>
      <c r="I4" s="4">
        <f>RANK(H4,$H$4:$H$21,1)</f>
        <v>3</v>
      </c>
      <c r="J4" s="64">
        <f t="shared" ref="J4:J5" si="1">10000-((HOUR(H4)*3600)+(MINUTE(H4)*60)+(SECOND(H4)))</f>
        <v>7988</v>
      </c>
      <c r="L4" s="14" t="s">
        <v>180</v>
      </c>
      <c r="M4" s="21">
        <v>240</v>
      </c>
      <c r="N4" s="10">
        <v>240</v>
      </c>
      <c r="O4" s="11">
        <v>240</v>
      </c>
      <c r="P4" s="11">
        <v>240</v>
      </c>
      <c r="Q4" s="11">
        <v>240</v>
      </c>
      <c r="R4" s="11">
        <v>240</v>
      </c>
      <c r="S4" s="11">
        <v>160</v>
      </c>
      <c r="T4" s="11"/>
      <c r="U4" s="10"/>
      <c r="V4" s="11"/>
      <c r="W4" s="1">
        <f>SUM(M4:V4)</f>
        <v>1600</v>
      </c>
      <c r="X4" s="3">
        <f t="shared" ref="X4:X20" si="2">RANK(W4,$W$3:$W$20,0)</f>
        <v>2</v>
      </c>
      <c r="Z4" s="23">
        <f>J4+W4</f>
        <v>9588</v>
      </c>
      <c r="AA4" s="5">
        <f>RANK(Z4,$Z$4:$Z$21,0)</f>
        <v>2</v>
      </c>
      <c r="AC4" s="30" t="s">
        <v>4</v>
      </c>
      <c r="AD4" s="27">
        <v>150</v>
      </c>
    </row>
    <row r="5" spans="1:30">
      <c r="A5" s="14">
        <v>3</v>
      </c>
      <c r="B5" s="41" t="s">
        <v>155</v>
      </c>
      <c r="C5" s="37" t="s">
        <v>156</v>
      </c>
      <c r="D5" s="37">
        <v>1997</v>
      </c>
      <c r="E5" s="37" t="s">
        <v>157</v>
      </c>
      <c r="F5" s="42" t="s">
        <v>170</v>
      </c>
      <c r="G5" s="36"/>
      <c r="H5" s="82">
        <v>8.3333333333333329E-2</v>
      </c>
      <c r="I5" s="1">
        <f t="shared" ref="I5:I21" si="3">RANK(H5,$H$4:$H$21,1)</f>
        <v>16</v>
      </c>
      <c r="J5" s="6">
        <f t="shared" si="1"/>
        <v>2800</v>
      </c>
      <c r="L5" s="14" t="s">
        <v>180</v>
      </c>
      <c r="M5" s="21">
        <v>140</v>
      </c>
      <c r="N5" s="10">
        <v>50</v>
      </c>
      <c r="O5" s="11"/>
      <c r="P5" s="11">
        <v>60</v>
      </c>
      <c r="Q5" s="11"/>
      <c r="R5" s="11"/>
      <c r="S5" s="11"/>
      <c r="T5" s="11"/>
      <c r="U5" s="10"/>
      <c r="V5" s="11"/>
      <c r="W5" s="1">
        <f>SUM(M5:V5)</f>
        <v>250</v>
      </c>
      <c r="X5" s="3">
        <f t="shared" si="2"/>
        <v>16</v>
      </c>
      <c r="Z5" s="24">
        <f>J5+W5</f>
        <v>3050</v>
      </c>
      <c r="AA5" s="3">
        <f t="shared" ref="AA5:AA21" si="4">RANK(Z5,$Z$4:$Z$21,0)</f>
        <v>17</v>
      </c>
      <c r="AC5" s="30" t="s">
        <v>5</v>
      </c>
      <c r="AD5" s="27">
        <v>140</v>
      </c>
    </row>
    <row r="6" spans="1:30">
      <c r="A6" s="14">
        <v>4</v>
      </c>
      <c r="B6" s="41" t="s">
        <v>139</v>
      </c>
      <c r="C6" s="37" t="s">
        <v>120</v>
      </c>
      <c r="D6" s="37">
        <v>1986</v>
      </c>
      <c r="E6" s="37" t="s">
        <v>100</v>
      </c>
      <c r="F6" s="42" t="s">
        <v>170</v>
      </c>
      <c r="G6" s="36"/>
      <c r="H6" s="82">
        <v>2.8437500000000001E-2</v>
      </c>
      <c r="I6" s="1">
        <f t="shared" si="3"/>
        <v>4</v>
      </c>
      <c r="J6" s="6">
        <f>10000-((HOUR(H6)*3600)+(MINUTE(H6)*60)+(SECOND(H6)))</f>
        <v>7543</v>
      </c>
      <c r="L6" s="14" t="s">
        <v>180</v>
      </c>
      <c r="M6" s="22">
        <v>240</v>
      </c>
      <c r="N6" s="11">
        <v>230</v>
      </c>
      <c r="O6" s="11">
        <v>240</v>
      </c>
      <c r="P6" s="11">
        <v>60</v>
      </c>
      <c r="Q6" s="11"/>
      <c r="R6" s="11">
        <v>60</v>
      </c>
      <c r="S6" s="11"/>
      <c r="T6" s="11"/>
      <c r="U6" s="10"/>
      <c r="V6" s="11"/>
      <c r="W6" s="2">
        <f>SUM(M6:V6)</f>
        <v>830</v>
      </c>
      <c r="X6" s="3">
        <f t="shared" si="2"/>
        <v>10</v>
      </c>
      <c r="Z6" s="24">
        <f>J6+W6</f>
        <v>8373</v>
      </c>
      <c r="AA6" s="3">
        <f t="shared" si="4"/>
        <v>8</v>
      </c>
      <c r="AC6" s="30" t="s">
        <v>11</v>
      </c>
      <c r="AD6" s="27">
        <v>130</v>
      </c>
    </row>
    <row r="7" spans="1:30">
      <c r="A7" s="14">
        <v>5</v>
      </c>
      <c r="B7" s="41" t="s">
        <v>144</v>
      </c>
      <c r="C7" s="37" t="s">
        <v>145</v>
      </c>
      <c r="D7" s="37">
        <v>1977</v>
      </c>
      <c r="E7" s="37" t="s">
        <v>59</v>
      </c>
      <c r="F7" s="42" t="s">
        <v>170</v>
      </c>
      <c r="G7" s="36"/>
      <c r="H7" s="82">
        <v>8.3344907407407409E-2</v>
      </c>
      <c r="I7" s="1">
        <f t="shared" si="3"/>
        <v>17</v>
      </c>
      <c r="J7" s="6">
        <f>10000-((HOUR(H7)*3600)+(MINUTE(H7)*60)+(SECOND(H7)))</f>
        <v>2799</v>
      </c>
      <c r="L7" s="14" t="s">
        <v>180</v>
      </c>
      <c r="M7" s="21">
        <v>30</v>
      </c>
      <c r="N7" s="11">
        <v>60</v>
      </c>
      <c r="O7" s="11"/>
      <c r="P7" s="11"/>
      <c r="Q7" s="11"/>
      <c r="R7" s="11"/>
      <c r="S7" s="11"/>
      <c r="T7" s="11"/>
      <c r="U7" s="10"/>
      <c r="V7" s="11"/>
      <c r="W7" s="1">
        <f>SUM(M7:V7)</f>
        <v>90</v>
      </c>
      <c r="X7" s="3">
        <f t="shared" si="2"/>
        <v>18</v>
      </c>
      <c r="Z7" s="24">
        <f>J7+W7</f>
        <v>2889</v>
      </c>
      <c r="AA7" s="3">
        <f t="shared" si="4"/>
        <v>18</v>
      </c>
      <c r="AC7" s="30" t="s">
        <v>6</v>
      </c>
      <c r="AD7" s="53">
        <v>60</v>
      </c>
    </row>
    <row r="8" spans="1:30">
      <c r="A8" s="14">
        <v>6</v>
      </c>
      <c r="B8" s="41" t="s">
        <v>135</v>
      </c>
      <c r="C8" s="37" t="s">
        <v>69</v>
      </c>
      <c r="D8" s="37">
        <v>1983</v>
      </c>
      <c r="E8" s="37" t="s">
        <v>85</v>
      </c>
      <c r="F8" s="42" t="s">
        <v>170</v>
      </c>
      <c r="G8" s="36"/>
      <c r="H8" s="82">
        <v>2.8611111111111115E-2</v>
      </c>
      <c r="I8" s="1">
        <f t="shared" si="3"/>
        <v>6</v>
      </c>
      <c r="J8" s="6">
        <f>10000-((HOUR(H8)*3600)+(MINUTE(H8)*60)+(SECOND(H8)))</f>
        <v>7528</v>
      </c>
      <c r="L8" s="14" t="s">
        <v>180</v>
      </c>
      <c r="M8" s="21">
        <v>240</v>
      </c>
      <c r="N8" s="10">
        <v>240</v>
      </c>
      <c r="O8" s="11">
        <v>240</v>
      </c>
      <c r="P8" s="11">
        <v>240</v>
      </c>
      <c r="Q8" s="11">
        <v>160</v>
      </c>
      <c r="R8" s="11">
        <v>240</v>
      </c>
      <c r="S8" s="11"/>
      <c r="T8" s="11"/>
      <c r="U8" s="10"/>
      <c r="V8" s="11"/>
      <c r="W8" s="1">
        <f>SUM(M8:V8)</f>
        <v>1360</v>
      </c>
      <c r="X8" s="3">
        <f t="shared" si="2"/>
        <v>7</v>
      </c>
      <c r="Z8" s="24">
        <f>J8+W8</f>
        <v>8888</v>
      </c>
      <c r="AA8" s="3">
        <f t="shared" si="4"/>
        <v>4</v>
      </c>
      <c r="AC8" s="30" t="s">
        <v>7</v>
      </c>
      <c r="AD8" s="27">
        <v>50</v>
      </c>
    </row>
    <row r="9" spans="1:30">
      <c r="A9" s="14">
        <v>7</v>
      </c>
      <c r="B9" s="41" t="s">
        <v>136</v>
      </c>
      <c r="C9" s="37" t="s">
        <v>65</v>
      </c>
      <c r="D9" s="37">
        <v>1969</v>
      </c>
      <c r="E9" s="37" t="s">
        <v>137</v>
      </c>
      <c r="F9" s="42" t="s">
        <v>170</v>
      </c>
      <c r="G9" s="36"/>
      <c r="H9" s="82">
        <v>3.2256944444444442E-2</v>
      </c>
      <c r="I9" s="1">
        <f t="shared" si="3"/>
        <v>10</v>
      </c>
      <c r="J9" s="6">
        <f>10000-((HOUR(H9)*3600)+(MINUTE(H9)*60)+(SECOND(H9)))</f>
        <v>7213</v>
      </c>
      <c r="L9" s="14" t="s">
        <v>180</v>
      </c>
      <c r="M9" s="21">
        <v>240</v>
      </c>
      <c r="N9" s="10">
        <v>240</v>
      </c>
      <c r="O9" s="11">
        <v>240</v>
      </c>
      <c r="P9" s="11">
        <v>240</v>
      </c>
      <c r="Q9" s="11">
        <v>220</v>
      </c>
      <c r="R9" s="11">
        <v>240</v>
      </c>
      <c r="S9" s="11"/>
      <c r="T9" s="11"/>
      <c r="U9" s="10"/>
      <c r="V9" s="11"/>
      <c r="W9" s="1">
        <f>SUM(M9:V9)</f>
        <v>1420</v>
      </c>
      <c r="X9" s="3">
        <f t="shared" si="2"/>
        <v>5</v>
      </c>
      <c r="Z9" s="24">
        <f>J9+W9</f>
        <v>8633</v>
      </c>
      <c r="AA9" s="3">
        <f t="shared" si="4"/>
        <v>7</v>
      </c>
      <c r="AC9" s="30" t="s">
        <v>8</v>
      </c>
      <c r="AD9" s="27">
        <v>40</v>
      </c>
    </row>
    <row r="10" spans="1:30" ht="15.75" thickBot="1">
      <c r="A10" s="14">
        <v>8</v>
      </c>
      <c r="B10" s="41" t="s">
        <v>119</v>
      </c>
      <c r="C10" s="37" t="s">
        <v>120</v>
      </c>
      <c r="D10" s="37">
        <v>1991</v>
      </c>
      <c r="E10" s="37" t="s">
        <v>81</v>
      </c>
      <c r="F10" s="42" t="s">
        <v>170</v>
      </c>
      <c r="G10" s="36"/>
      <c r="H10" s="82">
        <v>3.3009259259259259E-2</v>
      </c>
      <c r="I10" s="1">
        <f t="shared" si="3"/>
        <v>11</v>
      </c>
      <c r="J10" s="6">
        <f>10000-((HOUR(H10)*3600)+(MINUTE(H10)*60)+(SECOND(H10)))</f>
        <v>7148</v>
      </c>
      <c r="L10" s="14" t="s">
        <v>180</v>
      </c>
      <c r="M10" s="21">
        <v>220</v>
      </c>
      <c r="N10" s="10">
        <v>200</v>
      </c>
      <c r="O10" s="11"/>
      <c r="P10" s="11">
        <v>60</v>
      </c>
      <c r="Q10" s="11"/>
      <c r="R10" s="11"/>
      <c r="S10" s="11"/>
      <c r="T10" s="11"/>
      <c r="U10" s="10"/>
      <c r="V10" s="11"/>
      <c r="W10" s="1">
        <f>SUM(M10:V10)</f>
        <v>480</v>
      </c>
      <c r="X10" s="3">
        <f t="shared" si="2"/>
        <v>14</v>
      </c>
      <c r="Z10" s="24">
        <f>J10+W10</f>
        <v>7628</v>
      </c>
      <c r="AA10" s="3">
        <f t="shared" si="4"/>
        <v>10</v>
      </c>
      <c r="AC10" s="31" t="s">
        <v>10</v>
      </c>
      <c r="AD10" s="28">
        <v>30</v>
      </c>
    </row>
    <row r="11" spans="1:30">
      <c r="A11" s="14">
        <v>9</v>
      </c>
      <c r="B11" s="41" t="s">
        <v>123</v>
      </c>
      <c r="C11" s="37" t="s">
        <v>124</v>
      </c>
      <c r="D11" s="37">
        <v>1966</v>
      </c>
      <c r="E11" s="37" t="s">
        <v>182</v>
      </c>
      <c r="F11" s="42" t="s">
        <v>170</v>
      </c>
      <c r="G11" s="36"/>
      <c r="H11" s="82">
        <v>3.107638888888889E-2</v>
      </c>
      <c r="I11" s="1">
        <f t="shared" si="3"/>
        <v>9</v>
      </c>
      <c r="J11" s="6">
        <f>10000-((HOUR(H11)*3600)+(MINUTE(H11)*60)+(SECOND(H11)))</f>
        <v>7315</v>
      </c>
      <c r="L11" s="14" t="s">
        <v>180</v>
      </c>
      <c r="M11" s="21">
        <v>240</v>
      </c>
      <c r="N11" s="10">
        <v>60</v>
      </c>
      <c r="O11" s="11"/>
      <c r="P11" s="11">
        <v>60</v>
      </c>
      <c r="Q11" s="11"/>
      <c r="R11" s="11"/>
      <c r="S11" s="11"/>
      <c r="T11" s="11"/>
      <c r="U11" s="10"/>
      <c r="V11" s="11"/>
      <c r="W11" s="1">
        <f>SUM(M11:V11)</f>
        <v>360</v>
      </c>
      <c r="X11" s="3">
        <f t="shared" si="2"/>
        <v>15</v>
      </c>
      <c r="Z11" s="24">
        <f>J11+W11</f>
        <v>7675</v>
      </c>
      <c r="AA11" s="3">
        <f t="shared" si="4"/>
        <v>9</v>
      </c>
    </row>
    <row r="12" spans="1:30">
      <c r="A12" s="14">
        <v>10</v>
      </c>
      <c r="B12" s="41" t="s">
        <v>107</v>
      </c>
      <c r="C12" s="37" t="s">
        <v>65</v>
      </c>
      <c r="D12" s="37">
        <v>1995</v>
      </c>
      <c r="E12" s="37" t="s">
        <v>64</v>
      </c>
      <c r="F12" s="42" t="s">
        <v>170</v>
      </c>
      <c r="G12" s="36"/>
      <c r="H12" s="82">
        <v>8.335648148148149E-2</v>
      </c>
      <c r="I12" s="1">
        <f t="shared" si="3"/>
        <v>18</v>
      </c>
      <c r="J12" s="6">
        <f>10000-((HOUR(H12)*3600)+(MINUTE(H12)*60)+(SECOND(H12)))</f>
        <v>2798</v>
      </c>
      <c r="L12" s="14" t="s">
        <v>180</v>
      </c>
      <c r="M12" s="21">
        <v>240</v>
      </c>
      <c r="N12" s="10">
        <v>50</v>
      </c>
      <c r="O12" s="11">
        <v>210</v>
      </c>
      <c r="P12" s="11">
        <v>60</v>
      </c>
      <c r="Q12" s="11"/>
      <c r="R12" s="11"/>
      <c r="S12" s="11"/>
      <c r="T12" s="11"/>
      <c r="U12" s="10"/>
      <c r="V12" s="11"/>
      <c r="W12" s="1">
        <f>SUM(M12:V12)</f>
        <v>560</v>
      </c>
      <c r="X12" s="3">
        <f t="shared" si="2"/>
        <v>13</v>
      </c>
      <c r="Z12" s="24">
        <f>J12+W12</f>
        <v>3358</v>
      </c>
      <c r="AA12" s="3">
        <f t="shared" si="4"/>
        <v>16</v>
      </c>
    </row>
    <row r="13" spans="1:30">
      <c r="A13" s="14">
        <v>11</v>
      </c>
      <c r="B13" s="41" t="s">
        <v>114</v>
      </c>
      <c r="C13" s="37" t="s">
        <v>82</v>
      </c>
      <c r="D13" s="37">
        <v>1980</v>
      </c>
      <c r="E13" s="37" t="s">
        <v>113</v>
      </c>
      <c r="F13" s="42" t="s">
        <v>170</v>
      </c>
      <c r="G13" s="36"/>
      <c r="H13" s="82">
        <v>2.2800925925925929E-2</v>
      </c>
      <c r="I13" s="1">
        <f t="shared" si="3"/>
        <v>2</v>
      </c>
      <c r="J13" s="6">
        <f>10000-((HOUR(H13)*3600)+(MINUTE(H13)*60)+(SECOND(H13)))</f>
        <v>8030</v>
      </c>
      <c r="L13" s="14" t="s">
        <v>180</v>
      </c>
      <c r="M13" s="21">
        <v>240</v>
      </c>
      <c r="N13" s="10">
        <v>240</v>
      </c>
      <c r="O13" s="11">
        <v>240</v>
      </c>
      <c r="P13" s="11">
        <v>240</v>
      </c>
      <c r="Q13" s="11">
        <v>240</v>
      </c>
      <c r="R13" s="11">
        <v>240</v>
      </c>
      <c r="S13" s="11"/>
      <c r="T13" s="11"/>
      <c r="U13" s="10"/>
      <c r="V13" s="11"/>
      <c r="W13" s="1">
        <f>SUM(M13:V13)</f>
        <v>1440</v>
      </c>
      <c r="X13" s="3">
        <f t="shared" si="2"/>
        <v>4</v>
      </c>
      <c r="Z13" s="24">
        <f>J13+W13</f>
        <v>9470</v>
      </c>
      <c r="AA13" s="3">
        <f t="shared" si="4"/>
        <v>3</v>
      </c>
    </row>
    <row r="14" spans="1:30">
      <c r="A14" s="14">
        <v>12</v>
      </c>
      <c r="B14" s="41" t="s">
        <v>94</v>
      </c>
      <c r="C14" s="37" t="s">
        <v>77</v>
      </c>
      <c r="D14" s="37">
        <v>1991</v>
      </c>
      <c r="E14" s="37" t="s">
        <v>35</v>
      </c>
      <c r="F14" s="42" t="s">
        <v>170</v>
      </c>
      <c r="G14" s="36"/>
      <c r="H14" s="82">
        <v>5.4421296296296294E-2</v>
      </c>
      <c r="I14" s="1">
        <f t="shared" si="3"/>
        <v>14</v>
      </c>
      <c r="J14" s="6">
        <f>10000-((HOUR(H14)*3600)+(MINUTE(H14)*60)+(SECOND(H14)))</f>
        <v>5298</v>
      </c>
      <c r="L14" s="14" t="s">
        <v>180</v>
      </c>
      <c r="M14" s="21">
        <v>240</v>
      </c>
      <c r="N14" s="10">
        <v>240</v>
      </c>
      <c r="O14" s="11">
        <v>230</v>
      </c>
      <c r="P14" s="11">
        <v>60</v>
      </c>
      <c r="Q14" s="11">
        <v>60</v>
      </c>
      <c r="R14" s="11">
        <v>30</v>
      </c>
      <c r="S14" s="11"/>
      <c r="T14" s="11"/>
      <c r="U14" s="10"/>
      <c r="V14" s="11"/>
      <c r="W14" s="1">
        <f>SUM(M14:V14)</f>
        <v>860</v>
      </c>
      <c r="X14" s="3">
        <f t="shared" si="2"/>
        <v>9</v>
      </c>
      <c r="Z14" s="24">
        <f>J14+W14</f>
        <v>6158</v>
      </c>
      <c r="AA14" s="3">
        <f t="shared" si="4"/>
        <v>14</v>
      </c>
    </row>
    <row r="15" spans="1:30">
      <c r="A15" s="14">
        <v>13</v>
      </c>
      <c r="B15" s="41" t="s">
        <v>74</v>
      </c>
      <c r="C15" s="37" t="s">
        <v>75</v>
      </c>
      <c r="D15" s="37">
        <v>1984</v>
      </c>
      <c r="E15" s="37" t="s">
        <v>32</v>
      </c>
      <c r="F15" s="42" t="s">
        <v>170</v>
      </c>
      <c r="G15" s="36"/>
      <c r="H15" s="82">
        <v>2.1574074074074075E-2</v>
      </c>
      <c r="I15" s="1">
        <f t="shared" si="3"/>
        <v>1</v>
      </c>
      <c r="J15" s="6">
        <f>10000-((HOUR(H15)*3600)+(MINUTE(H15)*60)+(SECOND(H15)))</f>
        <v>8136</v>
      </c>
      <c r="L15" s="14" t="s">
        <v>180</v>
      </c>
      <c r="M15" s="21">
        <v>240</v>
      </c>
      <c r="N15" s="10">
        <v>240</v>
      </c>
      <c r="O15" s="11">
        <v>240</v>
      </c>
      <c r="P15" s="11">
        <v>240</v>
      </c>
      <c r="Q15" s="11">
        <v>240</v>
      </c>
      <c r="R15" s="11">
        <v>240</v>
      </c>
      <c r="S15" s="11">
        <v>200</v>
      </c>
      <c r="T15" s="11"/>
      <c r="U15" s="10"/>
      <c r="V15" s="11"/>
      <c r="W15" s="1">
        <f>SUM(M15:V15)</f>
        <v>1640</v>
      </c>
      <c r="X15" s="3">
        <f t="shared" si="2"/>
        <v>1</v>
      </c>
      <c r="Z15" s="24">
        <f>J15+W15</f>
        <v>9776</v>
      </c>
      <c r="AA15" s="3">
        <f t="shared" si="4"/>
        <v>1</v>
      </c>
    </row>
    <row r="16" spans="1:30">
      <c r="A16" s="14">
        <v>14</v>
      </c>
      <c r="B16" s="41" t="s">
        <v>76</v>
      </c>
      <c r="C16" s="37" t="s">
        <v>77</v>
      </c>
      <c r="D16" s="37">
        <v>1985</v>
      </c>
      <c r="E16" s="37" t="s">
        <v>78</v>
      </c>
      <c r="F16" s="42" t="s">
        <v>170</v>
      </c>
      <c r="G16" s="36"/>
      <c r="H16" s="82">
        <v>5.5717592592592596E-2</v>
      </c>
      <c r="I16" s="1">
        <f t="shared" si="3"/>
        <v>15</v>
      </c>
      <c r="J16" s="6">
        <f>10000-((HOUR(H16)*3600)+(MINUTE(H16)*60)+(SECOND(H16)))</f>
        <v>5186</v>
      </c>
      <c r="L16" s="14" t="s">
        <v>180</v>
      </c>
      <c r="M16" s="21">
        <v>220</v>
      </c>
      <c r="N16" s="10">
        <v>60</v>
      </c>
      <c r="O16" s="11">
        <v>230</v>
      </c>
      <c r="P16" s="11">
        <v>60</v>
      </c>
      <c r="Q16" s="11"/>
      <c r="R16" s="11"/>
      <c r="S16" s="11"/>
      <c r="T16" s="11"/>
      <c r="U16" s="10"/>
      <c r="V16" s="11"/>
      <c r="W16" s="1">
        <f>SUM(M16:V16)</f>
        <v>570</v>
      </c>
      <c r="X16" s="3">
        <f t="shared" si="2"/>
        <v>12</v>
      </c>
      <c r="Z16" s="24">
        <f>J16+W16</f>
        <v>5756</v>
      </c>
      <c r="AA16" s="3">
        <f t="shared" si="4"/>
        <v>15</v>
      </c>
    </row>
    <row r="17" spans="1:27">
      <c r="A17" s="14">
        <v>15</v>
      </c>
      <c r="B17" s="41" t="s">
        <v>68</v>
      </c>
      <c r="C17" s="37" t="s">
        <v>69</v>
      </c>
      <c r="D17" s="37">
        <v>1988</v>
      </c>
      <c r="E17" s="37" t="s">
        <v>70</v>
      </c>
      <c r="F17" s="42" t="s">
        <v>170</v>
      </c>
      <c r="G17" s="36"/>
      <c r="H17" s="82">
        <v>3.0462962962962966E-2</v>
      </c>
      <c r="I17" s="1">
        <f t="shared" si="3"/>
        <v>7</v>
      </c>
      <c r="J17" s="6">
        <f>10000-((HOUR(H17)*3600)+(MINUTE(H17)*60)+(SECOND(H17)))</f>
        <v>7368</v>
      </c>
      <c r="L17" s="14" t="s">
        <v>180</v>
      </c>
      <c r="M17" s="21">
        <v>240</v>
      </c>
      <c r="N17" s="10">
        <v>240</v>
      </c>
      <c r="O17" s="11">
        <v>240</v>
      </c>
      <c r="P17" s="11">
        <v>240</v>
      </c>
      <c r="Q17" s="11">
        <v>220</v>
      </c>
      <c r="R17" s="11">
        <v>240</v>
      </c>
      <c r="S17" s="11"/>
      <c r="T17" s="11"/>
      <c r="U17" s="10"/>
      <c r="V17" s="11"/>
      <c r="W17" s="1">
        <f>SUM(M17:V17)</f>
        <v>1420</v>
      </c>
      <c r="X17" s="3">
        <f t="shared" si="2"/>
        <v>5</v>
      </c>
      <c r="Z17" s="24">
        <f>J17+W17</f>
        <v>8788</v>
      </c>
      <c r="AA17" s="3">
        <f t="shared" si="4"/>
        <v>6</v>
      </c>
    </row>
    <row r="18" spans="1:27">
      <c r="A18" s="14">
        <v>16</v>
      </c>
      <c r="B18" s="41" t="s">
        <v>40</v>
      </c>
      <c r="C18" s="37" t="s">
        <v>41</v>
      </c>
      <c r="D18" s="37">
        <v>1985</v>
      </c>
      <c r="E18" s="37" t="s">
        <v>35</v>
      </c>
      <c r="F18" s="42" t="s">
        <v>170</v>
      </c>
      <c r="G18" s="36"/>
      <c r="H18" s="82">
        <v>3.8599537037037036E-2</v>
      </c>
      <c r="I18" s="1">
        <f t="shared" si="3"/>
        <v>13</v>
      </c>
      <c r="J18" s="6">
        <f>10000-((HOUR(H18)*3600)+(MINUTE(H18)*60)+(SECOND(H18)))</f>
        <v>6665</v>
      </c>
      <c r="L18" s="14" t="s">
        <v>180</v>
      </c>
      <c r="M18" s="21">
        <v>240</v>
      </c>
      <c r="N18" s="10">
        <v>210</v>
      </c>
      <c r="O18" s="11">
        <v>230</v>
      </c>
      <c r="P18" s="11">
        <v>220</v>
      </c>
      <c r="Q18" s="11">
        <v>40</v>
      </c>
      <c r="R18" s="11"/>
      <c r="S18" s="11"/>
      <c r="T18" s="11"/>
      <c r="U18" s="10"/>
      <c r="V18" s="11"/>
      <c r="W18" s="1">
        <f>SUM(M18:V18)</f>
        <v>940</v>
      </c>
      <c r="X18" s="3">
        <f t="shared" si="2"/>
        <v>8</v>
      </c>
      <c r="Z18" s="24">
        <f>J18+W18</f>
        <v>7605</v>
      </c>
      <c r="AA18" s="3">
        <f t="shared" si="4"/>
        <v>11</v>
      </c>
    </row>
    <row r="19" spans="1:27">
      <c r="A19" s="14">
        <v>17</v>
      </c>
      <c r="B19" s="41" t="s">
        <v>52</v>
      </c>
      <c r="C19" s="37" t="s">
        <v>53</v>
      </c>
      <c r="D19" s="37">
        <v>1990</v>
      </c>
      <c r="E19" s="37" t="s">
        <v>54</v>
      </c>
      <c r="F19" s="42" t="s">
        <v>170</v>
      </c>
      <c r="G19" s="36"/>
      <c r="H19" s="82">
        <v>3.0462962962962966E-2</v>
      </c>
      <c r="I19" s="1">
        <f t="shared" si="3"/>
        <v>7</v>
      </c>
      <c r="J19" s="6">
        <f>10000-((HOUR(H19)*3600)+(MINUTE(H19)*60)+(SECOND(H19)))</f>
        <v>7368</v>
      </c>
      <c r="L19" s="14" t="s">
        <v>180</v>
      </c>
      <c r="M19" s="21">
        <v>240</v>
      </c>
      <c r="N19" s="10">
        <v>240</v>
      </c>
      <c r="O19" s="11">
        <v>240</v>
      </c>
      <c r="P19" s="11">
        <v>230</v>
      </c>
      <c r="Q19" s="11">
        <v>240</v>
      </c>
      <c r="R19" s="11">
        <v>240</v>
      </c>
      <c r="S19" s="11">
        <v>30</v>
      </c>
      <c r="T19" s="11"/>
      <c r="U19" s="10"/>
      <c r="V19" s="11"/>
      <c r="W19" s="1">
        <f>SUM(M19:V19)</f>
        <v>1460</v>
      </c>
      <c r="X19" s="3">
        <f t="shared" si="2"/>
        <v>3</v>
      </c>
      <c r="Z19" s="24">
        <f>J19+W19</f>
        <v>8828</v>
      </c>
      <c r="AA19" s="3">
        <f t="shared" si="4"/>
        <v>5</v>
      </c>
    </row>
    <row r="20" spans="1:27" ht="15.75" thickBot="1">
      <c r="A20" s="14">
        <v>18</v>
      </c>
      <c r="B20" s="41" t="s">
        <v>29</v>
      </c>
      <c r="C20" s="37" t="s">
        <v>30</v>
      </c>
      <c r="D20" s="37">
        <v>1981</v>
      </c>
      <c r="E20" s="37" t="s">
        <v>31</v>
      </c>
      <c r="F20" s="42" t="s">
        <v>170</v>
      </c>
      <c r="H20" s="82">
        <v>3.3541666666666664E-2</v>
      </c>
      <c r="I20" s="1">
        <f t="shared" si="3"/>
        <v>12</v>
      </c>
      <c r="J20" s="6">
        <f>10000-((HOUR(H20)*3600)+(MINUTE(H20)*60)+(SECOND(H20)))</f>
        <v>7102</v>
      </c>
      <c r="L20" s="90" t="s">
        <v>180</v>
      </c>
      <c r="M20" s="118">
        <v>200</v>
      </c>
      <c r="N20" s="119">
        <v>50</v>
      </c>
      <c r="O20" s="57"/>
      <c r="P20" s="57"/>
      <c r="Q20" s="57"/>
      <c r="R20" s="57"/>
      <c r="S20" s="57"/>
      <c r="T20" s="57"/>
      <c r="U20" s="119"/>
      <c r="V20" s="57"/>
      <c r="W20" s="58">
        <f>SUM(M20:V20)</f>
        <v>250</v>
      </c>
      <c r="X20" s="56">
        <f t="shared" si="2"/>
        <v>16</v>
      </c>
      <c r="Z20" s="24">
        <f>J20+W20</f>
        <v>7352</v>
      </c>
      <c r="AA20" s="3">
        <f t="shared" si="4"/>
        <v>13</v>
      </c>
    </row>
    <row r="21" spans="1:27" ht="15.75" thickBot="1">
      <c r="A21" s="90">
        <v>19</v>
      </c>
      <c r="B21" s="43" t="s">
        <v>132</v>
      </c>
      <c r="C21" s="44" t="s">
        <v>133</v>
      </c>
      <c r="D21" s="44">
        <v>1975</v>
      </c>
      <c r="E21" s="44" t="s">
        <v>131</v>
      </c>
      <c r="F21" s="45" t="s">
        <v>167</v>
      </c>
      <c r="H21" s="83">
        <v>2.854166666666667E-2</v>
      </c>
      <c r="I21" s="58">
        <f t="shared" si="3"/>
        <v>5</v>
      </c>
      <c r="J21" s="65">
        <f>10000-((HOUR(H21)*3600)+(MINUTE(H21)*60)+(SECOND(H21)))</f>
        <v>7534</v>
      </c>
      <c r="L21" s="46"/>
      <c r="M21" s="46"/>
      <c r="N21" s="46"/>
      <c r="O21" s="60"/>
      <c r="P21" s="60"/>
      <c r="Q21" s="60"/>
      <c r="R21" s="60"/>
      <c r="S21" s="60"/>
      <c r="T21" s="60"/>
      <c r="U21" s="46"/>
      <c r="V21" s="60"/>
      <c r="W21" s="46"/>
      <c r="X21" s="46"/>
      <c r="Z21" s="55">
        <f>J21+W21</f>
        <v>7534</v>
      </c>
      <c r="AA21" s="56">
        <f t="shared" si="4"/>
        <v>12</v>
      </c>
    </row>
    <row r="22" spans="1:27">
      <c r="A22" s="9"/>
    </row>
    <row r="23" spans="1:27">
      <c r="A23" s="9"/>
    </row>
    <row r="24" spans="1:27">
      <c r="A24" s="9"/>
    </row>
    <row r="25" spans="1:27">
      <c r="A25" s="9"/>
    </row>
    <row r="26" spans="1:27">
      <c r="A26" s="9"/>
    </row>
    <row r="27" spans="1:27">
      <c r="A27" s="9"/>
    </row>
    <row r="28" spans="1:27">
      <c r="A28" s="9"/>
    </row>
    <row r="29" spans="1:27">
      <c r="A29" s="9"/>
    </row>
    <row r="30" spans="1:27">
      <c r="A30" s="9"/>
    </row>
    <row r="31" spans="1:27">
      <c r="A31" s="9"/>
    </row>
    <row r="32" spans="1:27">
      <c r="A32" s="9"/>
    </row>
    <row r="33" spans="2:5">
      <c r="B33" s="51"/>
      <c r="C33" s="51"/>
      <c r="D33" s="51"/>
      <c r="E33" s="51"/>
    </row>
  </sheetData>
  <mergeCells count="4">
    <mergeCell ref="Z1:AA1"/>
    <mergeCell ref="L1:X1"/>
    <mergeCell ref="H1:J1"/>
    <mergeCell ref="A1:F1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Мужчины</vt:lpstr>
      <vt:lpstr>Девушки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2017-02-25T13:02:29Z</dcterms:modified>
</cp:coreProperties>
</file>