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390" windowWidth="20730" windowHeight="11760" activeTab="2"/>
  </bookViews>
  <sheets>
    <sheet name="Список" sheetId="1" r:id="rId1"/>
    <sheet name="Итог квалификации" sheetId="3" r:id="rId2"/>
    <sheet name="Финалы" sheetId="5" r:id="rId3"/>
  </sheets>
  <definedNames>
    <definedName name="_xlnm._FilterDatabase" localSheetId="1" hidden="1">'Итог квалификации'!$A$1:$M$141</definedName>
    <definedName name="_xlnm._FilterDatabase" localSheetId="0" hidden="1">Список!$A$3:$AP$143</definedName>
    <definedName name="_xlnm.Print_Titles" localSheetId="0">Список!$1:$1</definedName>
    <definedName name="_xlnm.Print_Area" localSheetId="0">Список!$A$1:$H$143</definedName>
    <definedName name="_xlnm.Print_Area" localSheetId="2">Финалы!$A$1:$C$20</definedName>
  </definedNames>
  <calcPr calcId="125725"/>
</workbook>
</file>

<file path=xl/calcChain.xml><?xml version="1.0" encoding="utf-8"?>
<calcChain xmlns="http://schemas.openxmlformats.org/spreadsheetml/2006/main">
  <c r="E4" i="3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3"/>
  <c r="F3"/>
  <c r="E2"/>
  <c r="AB8" i="1"/>
  <c r="AB10"/>
  <c r="AB12"/>
  <c r="AB14"/>
  <c r="AB16"/>
  <c r="AB18"/>
  <c r="AB20"/>
  <c r="AB22"/>
  <c r="AB24"/>
  <c r="AB26"/>
  <c r="AB28"/>
  <c r="AB30"/>
  <c r="AB32"/>
  <c r="AB34"/>
  <c r="AB36"/>
  <c r="AB38"/>
  <c r="AB40"/>
  <c r="AB42"/>
  <c r="AB44"/>
  <c r="AB46"/>
  <c r="AB48"/>
  <c r="AB50"/>
  <c r="AB52"/>
  <c r="AB54"/>
  <c r="AB56"/>
  <c r="AB58"/>
  <c r="AB60"/>
  <c r="AB62"/>
  <c r="AB64"/>
  <c r="AB66"/>
  <c r="AB68"/>
  <c r="AB70"/>
  <c r="AB72"/>
  <c r="AB74"/>
  <c r="AB76"/>
  <c r="AB78"/>
  <c r="AB80"/>
  <c r="AB82"/>
  <c r="AB84"/>
  <c r="AB86"/>
  <c r="AB88"/>
  <c r="AB90"/>
  <c r="AB92"/>
  <c r="AB94"/>
  <c r="AB96"/>
  <c r="AB98"/>
  <c r="AB100"/>
  <c r="AB102"/>
  <c r="AB104"/>
  <c r="AB106"/>
  <c r="AB108"/>
  <c r="AB110"/>
  <c r="AB112"/>
  <c r="AB114"/>
  <c r="AB116"/>
  <c r="AB118"/>
  <c r="AB120"/>
  <c r="AB122"/>
  <c r="AB124"/>
  <c r="AB126"/>
  <c r="AB128"/>
  <c r="AB130"/>
  <c r="AB132"/>
  <c r="AB134"/>
  <c r="AB136"/>
  <c r="AB138"/>
  <c r="AB140"/>
  <c r="AB142"/>
  <c r="AB6"/>
  <c r="AB4"/>
  <c r="Z9"/>
  <c r="Z11"/>
  <c r="Z13"/>
  <c r="Z15"/>
  <c r="Z17"/>
  <c r="Z19"/>
  <c r="Z21"/>
  <c r="Z23"/>
  <c r="Z25"/>
  <c r="Z27"/>
  <c r="Z29"/>
  <c r="Z31"/>
  <c r="Z33"/>
  <c r="Z35"/>
  <c r="Z37"/>
  <c r="Z39"/>
  <c r="Z41"/>
  <c r="Z43"/>
  <c r="Z45"/>
  <c r="Z47"/>
  <c r="Z49"/>
  <c r="Z51"/>
  <c r="Z53"/>
  <c r="Z55"/>
  <c r="Z57"/>
  <c r="Z59"/>
  <c r="Z61"/>
  <c r="Z63"/>
  <c r="Z65"/>
  <c r="Z67"/>
  <c r="Z69"/>
  <c r="Z71"/>
  <c r="Z73"/>
  <c r="Z75"/>
  <c r="Z77"/>
  <c r="Z79"/>
  <c r="Z81"/>
  <c r="Z83"/>
  <c r="Z85"/>
  <c r="Z87"/>
  <c r="Z89"/>
  <c r="Z91"/>
  <c r="Z93"/>
  <c r="Z95"/>
  <c r="Z97"/>
  <c r="Z99"/>
  <c r="Z101"/>
  <c r="Z103"/>
  <c r="Z105"/>
  <c r="Z107"/>
  <c r="Z109"/>
  <c r="Z111"/>
  <c r="Z113"/>
  <c r="Z115"/>
  <c r="Z117"/>
  <c r="Z119"/>
  <c r="Z121"/>
  <c r="Z123"/>
  <c r="Z125"/>
  <c r="Z127"/>
  <c r="Z129"/>
  <c r="Z131"/>
  <c r="Z133"/>
  <c r="Z135"/>
  <c r="Z137"/>
  <c r="Z139"/>
  <c r="Z141"/>
  <c r="Z143"/>
  <c r="D43" i="3" l="1"/>
  <c r="D42"/>
  <c r="C42"/>
  <c r="D19"/>
  <c r="D18"/>
  <c r="C18"/>
  <c r="B42" l="1"/>
  <c r="B18"/>
  <c r="Z7" i="1"/>
  <c r="Z5"/>
  <c r="X3" a="1"/>
  <c r="X3" s="1"/>
  <c r="J3" a="1"/>
  <c r="J3" s="1"/>
  <c r="K3" a="1"/>
  <c r="K3" s="1"/>
  <c r="L3" a="1"/>
  <c r="L3" s="1"/>
  <c r="M3" a="1"/>
  <c r="M3" s="1"/>
  <c r="N3" a="1"/>
  <c r="N3" s="1"/>
  <c r="O3" a="1"/>
  <c r="O3" s="1"/>
  <c r="P3" a="1"/>
  <c r="P3" s="1"/>
  <c r="Q3" a="1"/>
  <c r="Q3" s="1"/>
  <c r="R3" a="1"/>
  <c r="R3" s="1"/>
  <c r="S3" a="1"/>
  <c r="S3" s="1"/>
  <c r="T3" a="1"/>
  <c r="T3" s="1"/>
  <c r="U3" a="1"/>
  <c r="U3" s="1"/>
  <c r="V3" a="1"/>
  <c r="V3" s="1"/>
  <c r="W3" a="1"/>
  <c r="W3" s="1"/>
  <c r="I3" a="1"/>
  <c r="I3" s="1"/>
  <c r="Z20" l="1" a="1"/>
  <c r="Z20" s="1"/>
  <c r="Z24" a="1"/>
  <c r="Z24" s="1"/>
  <c r="Z34" a="1"/>
  <c r="Z34" s="1"/>
  <c r="Z38" a="1"/>
  <c r="Z38" s="1"/>
  <c r="Z58" a="1"/>
  <c r="Z58" s="1"/>
  <c r="Z74" a="1"/>
  <c r="Z74" s="1"/>
  <c r="Z84" a="1"/>
  <c r="Z84" s="1"/>
  <c r="Z88" a="1"/>
  <c r="Z88" s="1"/>
  <c r="Z98" a="1"/>
  <c r="Z98" s="1"/>
  <c r="Z102" a="1"/>
  <c r="Z102" s="1"/>
  <c r="Z116" a="1"/>
  <c r="Z116" s="1"/>
  <c r="Z120" a="1"/>
  <c r="Z120" s="1"/>
  <c r="Z130" a="1"/>
  <c r="Z130" s="1"/>
  <c r="Z134" a="1"/>
  <c r="Z134" s="1"/>
  <c r="Z108" a="1"/>
  <c r="Z108" s="1"/>
  <c r="Z122" a="1"/>
  <c r="Z122" s="1"/>
  <c r="Z8" a="1"/>
  <c r="Z8" s="1"/>
  <c r="Z12" a="1"/>
  <c r="Z12" s="1"/>
  <c r="Z16" a="1"/>
  <c r="Z16" s="1"/>
  <c r="Z26" a="1"/>
  <c r="Z26" s="1"/>
  <c r="Z30" a="1"/>
  <c r="Z30" s="1"/>
  <c r="Z44" a="1"/>
  <c r="Z44" s="1"/>
  <c r="Z48" a="1"/>
  <c r="Z48" s="1"/>
  <c r="Z54" a="1"/>
  <c r="Z54" s="1"/>
  <c r="Z60" a="1"/>
  <c r="Z60" s="1"/>
  <c r="Z64" a="1"/>
  <c r="Z64" s="1"/>
  <c r="Z70" a="1"/>
  <c r="Z70" s="1"/>
  <c r="Z76" a="1"/>
  <c r="Z76" s="1"/>
  <c r="Z80" a="1"/>
  <c r="Z80" s="1"/>
  <c r="Z90" a="1"/>
  <c r="Z90" s="1"/>
  <c r="Z94" a="1"/>
  <c r="Z94" s="1"/>
  <c r="Z112" a="1"/>
  <c r="Z112" s="1"/>
  <c r="Z126" a="1"/>
  <c r="Z126" s="1"/>
  <c r="Z140" a="1"/>
  <c r="Z140" s="1"/>
  <c r="Z18" a="1"/>
  <c r="Z18" s="1"/>
  <c r="Z22" a="1"/>
  <c r="Z22" s="1"/>
  <c r="Z36" a="1"/>
  <c r="Z36" s="1"/>
  <c r="Z40" a="1"/>
  <c r="Z40" s="1"/>
  <c r="Z50" a="1"/>
  <c r="Z50" s="1"/>
  <c r="Z66" a="1"/>
  <c r="Z66" s="1"/>
  <c r="Z82" a="1"/>
  <c r="Z82" s="1"/>
  <c r="Z86" a="1"/>
  <c r="Z86" s="1"/>
  <c r="Z100" a="1"/>
  <c r="Z100" s="1"/>
  <c r="Z104" a="1"/>
  <c r="Z104" s="1"/>
  <c r="Z114" a="1"/>
  <c r="Z114" s="1"/>
  <c r="Z118" a="1"/>
  <c r="Z118" s="1"/>
  <c r="Z132" a="1"/>
  <c r="Z132" s="1"/>
  <c r="Z136" a="1"/>
  <c r="Z136" s="1"/>
  <c r="Z106" a="1"/>
  <c r="Z106" s="1"/>
  <c r="Z128" a="1"/>
  <c r="Z128" s="1"/>
  <c r="Z142" a="1"/>
  <c r="Z142" s="1"/>
  <c r="Z10" a="1"/>
  <c r="Z10" s="1"/>
  <c r="Z14" a="1"/>
  <c r="Z14" s="1"/>
  <c r="Z28" a="1"/>
  <c r="Z28" s="1"/>
  <c r="Z32" a="1"/>
  <c r="Z32" s="1"/>
  <c r="Z42" a="1"/>
  <c r="Z42" s="1"/>
  <c r="Z46" a="1"/>
  <c r="Z46" s="1"/>
  <c r="Z52" a="1"/>
  <c r="Z52" s="1"/>
  <c r="Z56" a="1"/>
  <c r="Z56" s="1"/>
  <c r="Z62" a="1"/>
  <c r="Z62" s="1"/>
  <c r="Z68" a="1"/>
  <c r="Z68" s="1"/>
  <c r="Z72" a="1"/>
  <c r="Z72" s="1"/>
  <c r="Z78" a="1"/>
  <c r="Z78" s="1"/>
  <c r="Z92" a="1"/>
  <c r="Z92" s="1"/>
  <c r="Z96" a="1"/>
  <c r="Z96" s="1"/>
  <c r="Z110" a="1"/>
  <c r="Z110" s="1"/>
  <c r="Z124" a="1"/>
  <c r="Z124" s="1"/>
  <c r="Z138" a="1"/>
  <c r="Z138" s="1"/>
  <c r="Z4" a="1"/>
  <c r="Z4" s="1"/>
  <c r="Z6" a="1"/>
  <c r="Z6" s="1"/>
  <c r="C86" i="3"/>
  <c r="D86"/>
  <c r="D87"/>
  <c r="C32"/>
  <c r="D32"/>
  <c r="D33"/>
  <c r="C96"/>
  <c r="D96"/>
  <c r="D97"/>
  <c r="C2"/>
  <c r="D2"/>
  <c r="D3"/>
  <c r="C78"/>
  <c r="D78"/>
  <c r="D79"/>
  <c r="C132"/>
  <c r="D132"/>
  <c r="D133"/>
  <c r="C136"/>
  <c r="D136"/>
  <c r="D137"/>
  <c r="C124"/>
  <c r="D124"/>
  <c r="D125"/>
  <c r="C8"/>
  <c r="D8"/>
  <c r="D9"/>
  <c r="C36"/>
  <c r="D36"/>
  <c r="D37"/>
  <c r="C74"/>
  <c r="D74"/>
  <c r="D75"/>
  <c r="C20"/>
  <c r="D20"/>
  <c r="D21"/>
  <c r="C24"/>
  <c r="D24"/>
  <c r="D25"/>
  <c r="C70"/>
  <c r="D70"/>
  <c r="D71"/>
  <c r="C34"/>
  <c r="D34"/>
  <c r="D35"/>
  <c r="C56"/>
  <c r="D56"/>
  <c r="D57"/>
  <c r="C60"/>
  <c r="D60"/>
  <c r="D61"/>
  <c r="C106"/>
  <c r="D106"/>
  <c r="D107"/>
  <c r="C52"/>
  <c r="D52"/>
  <c r="D53"/>
  <c r="C48"/>
  <c r="D48"/>
  <c r="D49"/>
  <c r="C4"/>
  <c r="D4"/>
  <c r="D5"/>
  <c r="C112"/>
  <c r="D112"/>
  <c r="D113"/>
  <c r="C138"/>
  <c r="D138"/>
  <c r="D139"/>
  <c r="C90"/>
  <c r="D90"/>
  <c r="D91"/>
  <c r="C88"/>
  <c r="D88"/>
  <c r="D89"/>
  <c r="C130"/>
  <c r="D130"/>
  <c r="D131"/>
  <c r="C100"/>
  <c r="D100"/>
  <c r="D101"/>
  <c r="C28"/>
  <c r="D28"/>
  <c r="D29"/>
  <c r="C66"/>
  <c r="D66"/>
  <c r="D67"/>
  <c r="C128"/>
  <c r="D128"/>
  <c r="D129"/>
  <c r="C108"/>
  <c r="D108"/>
  <c r="D109"/>
  <c r="C122"/>
  <c r="D122"/>
  <c r="D123"/>
  <c r="C44"/>
  <c r="D44"/>
  <c r="D45"/>
  <c r="C62"/>
  <c r="D62"/>
  <c r="D63"/>
  <c r="C82"/>
  <c r="D82"/>
  <c r="D83"/>
  <c r="C26"/>
  <c r="D26"/>
  <c r="D27"/>
  <c r="C10"/>
  <c r="D10"/>
  <c r="D11"/>
  <c r="C58"/>
  <c r="D58"/>
  <c r="D59"/>
  <c r="C68"/>
  <c r="D68"/>
  <c r="D69"/>
  <c r="C30"/>
  <c r="D30"/>
  <c r="D31"/>
  <c r="C16"/>
  <c r="D16"/>
  <c r="D17"/>
  <c r="C50"/>
  <c r="D50"/>
  <c r="D51"/>
  <c r="C64"/>
  <c r="D64"/>
  <c r="D65"/>
  <c r="C46"/>
  <c r="D46"/>
  <c r="D47"/>
  <c r="C134"/>
  <c r="D134"/>
  <c r="D135"/>
  <c r="C114"/>
  <c r="D114"/>
  <c r="D115"/>
  <c r="C118"/>
  <c r="D118"/>
  <c r="D119"/>
  <c r="C104"/>
  <c r="D104"/>
  <c r="D105"/>
  <c r="C92"/>
  <c r="D92"/>
  <c r="D93"/>
  <c r="C102"/>
  <c r="D102"/>
  <c r="D103"/>
  <c r="C72"/>
  <c r="D72"/>
  <c r="D73"/>
  <c r="C84"/>
  <c r="D84"/>
  <c r="D85"/>
  <c r="C126"/>
  <c r="D126"/>
  <c r="D127"/>
  <c r="C76"/>
  <c r="D76"/>
  <c r="D77"/>
  <c r="C80"/>
  <c r="D80"/>
  <c r="D81"/>
  <c r="C110"/>
  <c r="D110"/>
  <c r="D111"/>
  <c r="C40"/>
  <c r="D40"/>
  <c r="D41"/>
  <c r="C120"/>
  <c r="D120"/>
  <c r="D121"/>
  <c r="C116"/>
  <c r="D116"/>
  <c r="D117"/>
  <c r="C94"/>
  <c r="D94"/>
  <c r="D95"/>
  <c r="C140"/>
  <c r="D140"/>
  <c r="D141"/>
  <c r="C54"/>
  <c r="D54"/>
  <c r="D55"/>
  <c r="C12"/>
  <c r="D12"/>
  <c r="D13"/>
  <c r="C14"/>
  <c r="D14"/>
  <c r="D15"/>
  <c r="C38"/>
  <c r="D38"/>
  <c r="D39"/>
  <c r="C98"/>
  <c r="D98"/>
  <c r="D99"/>
  <c r="C22"/>
  <c r="D22"/>
  <c r="D23"/>
  <c r="D7"/>
  <c r="D6"/>
  <c r="C6"/>
  <c r="B12" l="1"/>
  <c r="B116"/>
  <c r="B80"/>
  <c r="B72"/>
  <c r="B118"/>
  <c r="B68"/>
  <c r="B82"/>
  <c r="B100"/>
  <c r="B52"/>
  <c r="B74"/>
  <c r="B136"/>
  <c r="B98"/>
  <c r="B54"/>
  <c r="B76"/>
  <c r="B102"/>
  <c r="B114"/>
  <c r="B50"/>
  <c r="B58"/>
  <c r="B62"/>
  <c r="B128"/>
  <c r="B130"/>
  <c r="B112"/>
  <c r="B106"/>
  <c r="B70"/>
  <c r="B36"/>
  <c r="B132"/>
  <c r="B32"/>
  <c r="B22"/>
  <c r="B120"/>
  <c r="B38"/>
  <c r="B140"/>
  <c r="B40"/>
  <c r="B126"/>
  <c r="B92"/>
  <c r="B134"/>
  <c r="B16"/>
  <c r="B10"/>
  <c r="B44"/>
  <c r="B66"/>
  <c r="B88"/>
  <c r="B4"/>
  <c r="B60"/>
  <c r="B24"/>
  <c r="B8"/>
  <c r="B78"/>
  <c r="B86"/>
  <c r="B64"/>
  <c r="B108"/>
  <c r="B138"/>
  <c r="B34"/>
  <c r="B96"/>
  <c r="B6"/>
  <c r="B14"/>
  <c r="B94"/>
  <c r="B110"/>
  <c r="B84"/>
  <c r="B104"/>
  <c r="B46"/>
  <c r="B30"/>
  <c r="B26"/>
  <c r="B122"/>
  <c r="B28"/>
  <c r="B90"/>
  <c r="B48"/>
  <c r="B56"/>
  <c r="B20"/>
  <c r="B124"/>
  <c r="B2"/>
  <c r="F2"/>
</calcChain>
</file>

<file path=xl/sharedStrings.xml><?xml version="1.0" encoding="utf-8"?>
<sst xmlns="http://schemas.openxmlformats.org/spreadsheetml/2006/main" count="791" uniqueCount="277">
  <si>
    <t>№</t>
  </si>
  <si>
    <t>Название команды</t>
  </si>
  <si>
    <t>Участники</t>
  </si>
  <si>
    <t>Разр. альп.</t>
  </si>
  <si>
    <t>Разр. скалол.</t>
  </si>
  <si>
    <t>Клуб</t>
  </si>
  <si>
    <t>кмс</t>
  </si>
  <si>
    <t>б/р</t>
  </si>
  <si>
    <t>Санкт-Петербург</t>
  </si>
  <si>
    <t>МакГУ</t>
  </si>
  <si>
    <t>Виноградов Дмитрий</t>
  </si>
  <si>
    <t>а/к МГУ</t>
  </si>
  <si>
    <t>Москва</t>
  </si>
  <si>
    <t>Мулюкин Павел</t>
  </si>
  <si>
    <t>Подольск</t>
  </si>
  <si>
    <t>МГСУ</t>
  </si>
  <si>
    <t>Простакишин Дмитрий</t>
  </si>
  <si>
    <t>Мясоедов Игорь</t>
  </si>
  <si>
    <t>Pigs on the Wing</t>
  </si>
  <si>
    <t>Сушанек Лев</t>
  </si>
  <si>
    <t>а/к МАИ</t>
  </si>
  <si>
    <t>Пермь</t>
  </si>
  <si>
    <t>Мария Чугуева</t>
  </si>
  <si>
    <t>Dirtyclimbers</t>
  </si>
  <si>
    <t>Егоров Борис</t>
  </si>
  <si>
    <t>мс</t>
  </si>
  <si>
    <t>Мурзаев Владимир</t>
  </si>
  <si>
    <t>1.5 кг чистого 7с</t>
  </si>
  <si>
    <t>Гетьман Андрей</t>
  </si>
  <si>
    <t>Black Ice</t>
  </si>
  <si>
    <t>Поляков Михаил</t>
  </si>
  <si>
    <t>Позитрон</t>
  </si>
  <si>
    <t>Орлов Владимир</t>
  </si>
  <si>
    <t>Синицкий Борис</t>
  </si>
  <si>
    <t>Why not</t>
  </si>
  <si>
    <t>Мосеев Артем</t>
  </si>
  <si>
    <t>Капотова Наталья</t>
  </si>
  <si>
    <t>МЭИ</t>
  </si>
  <si>
    <t>ВеКо [КАиС МЭИ]</t>
  </si>
  <si>
    <t>Колев Павел</t>
  </si>
  <si>
    <t>КАиС МЭИ</t>
  </si>
  <si>
    <t>Веневцев Алексей</t>
  </si>
  <si>
    <t>Gornyak Climbing Team</t>
  </si>
  <si>
    <t>Зыбалов Антон</t>
  </si>
  <si>
    <t>Горняк</t>
  </si>
  <si>
    <t>Зашнуривай</t>
  </si>
  <si>
    <t>Бахарев Алексей</t>
  </si>
  <si>
    <t>Задворный Андрей</t>
  </si>
  <si>
    <t>Реутов</t>
  </si>
  <si>
    <t>Вагончики</t>
  </si>
  <si>
    <t>Куркин Сергей</t>
  </si>
  <si>
    <t>Илья Емелин</t>
  </si>
  <si>
    <t>Ярославль</t>
  </si>
  <si>
    <t>Тополь-М</t>
  </si>
  <si>
    <t>Ившин Алексей</t>
  </si>
  <si>
    <t>ЦСКА им.Демченко</t>
  </si>
  <si>
    <t>Королев</t>
  </si>
  <si>
    <t>Моштаков Павел</t>
  </si>
  <si>
    <t>СДЮШОР №24</t>
  </si>
  <si>
    <t xml:space="preserve"> АК МоГУ</t>
  </si>
  <si>
    <t>Храбров Кузьма</t>
  </si>
  <si>
    <t>Жегусов Ярослав</t>
  </si>
  <si>
    <t>Цитадель</t>
  </si>
  <si>
    <t>Жидков Д.Н.</t>
  </si>
  <si>
    <t>ГТК Цитадель</t>
  </si>
  <si>
    <t>Брест</t>
  </si>
  <si>
    <t>Войтюк М.С</t>
  </si>
  <si>
    <t>Слабак и баба</t>
  </si>
  <si>
    <t>Лопухина Ольга</t>
  </si>
  <si>
    <t>Харламова Александра</t>
  </si>
  <si>
    <t>Кордебалет</t>
  </si>
  <si>
    <t>Байкова Ида</t>
  </si>
  <si>
    <t>Маслов Роман</t>
  </si>
  <si>
    <t xml:space="preserve">Сибирь и Заполярье </t>
  </si>
  <si>
    <t>Кравец Константин</t>
  </si>
  <si>
    <t>Дудкина Алёна</t>
  </si>
  <si>
    <t>МИФИ</t>
  </si>
  <si>
    <t>Гейко Роман</t>
  </si>
  <si>
    <t>Бауск Артём</t>
  </si>
  <si>
    <t>Новокузнецк</t>
  </si>
  <si>
    <t>Гелиос</t>
  </si>
  <si>
    <t>Винчевский Максим</t>
  </si>
  <si>
    <t>Минск</t>
  </si>
  <si>
    <t>Макеенко Михаил</t>
  </si>
  <si>
    <t>Светлый путь</t>
  </si>
  <si>
    <t>Артемов Иван</t>
  </si>
  <si>
    <t>Романенков Сергей</t>
  </si>
  <si>
    <t>МАИ</t>
  </si>
  <si>
    <t>Стасон  и я</t>
  </si>
  <si>
    <t>Поплавский Станислав</t>
  </si>
  <si>
    <t>Дульнев Егор</t>
  </si>
  <si>
    <t>Черные ястребы</t>
  </si>
  <si>
    <t>Шапарин Николай</t>
  </si>
  <si>
    <t>Крайнева Евгения</t>
  </si>
  <si>
    <t>АК МАИ</t>
  </si>
  <si>
    <t>Миклин Алексей</t>
  </si>
  <si>
    <t>Гараев Алексей</t>
  </si>
  <si>
    <t>Весёлые Овощи</t>
  </si>
  <si>
    <t>Арнаутов Даниил</t>
  </si>
  <si>
    <t>Воронеж</t>
  </si>
  <si>
    <t>Борисенко Евгений</t>
  </si>
  <si>
    <t>"Жэстачайшыя"</t>
  </si>
  <si>
    <t>Губин Олег</t>
  </si>
  <si>
    <t>Ferrum</t>
  </si>
  <si>
    <t xml:space="preserve">Хабаровск </t>
  </si>
  <si>
    <t>Дедюшко Никита</t>
  </si>
  <si>
    <t>1St Belarus Ice Team</t>
  </si>
  <si>
    <t>СлезыСёмена</t>
  </si>
  <si>
    <t>Лебедев Максим</t>
  </si>
  <si>
    <t>ЯрГу</t>
  </si>
  <si>
    <t>Веселов Владислав</t>
  </si>
  <si>
    <t xml:space="preserve">Леонкин Сергей </t>
  </si>
  <si>
    <t>Лазарев Николай</t>
  </si>
  <si>
    <t>Мойдодыр</t>
  </si>
  <si>
    <t>Орликов Матвей</t>
  </si>
  <si>
    <t>Антон Двинянинов</t>
  </si>
  <si>
    <t>КАиС МЭИ 1</t>
  </si>
  <si>
    <t>Андриянова Екатерина</t>
  </si>
  <si>
    <t>Мосина Ксения</t>
  </si>
  <si>
    <t>КАиС МЭИ 2</t>
  </si>
  <si>
    <t>Смотраков</t>
  </si>
  <si>
    <t>Сиделева</t>
  </si>
  <si>
    <t>Наоборот</t>
  </si>
  <si>
    <t>Баутин Александр</t>
  </si>
  <si>
    <t>Баутина Александра</t>
  </si>
  <si>
    <t>Линн и Хилл</t>
  </si>
  <si>
    <t>Пархимчик Маргарита</t>
  </si>
  <si>
    <t xml:space="preserve">Санкт-Петербург </t>
  </si>
  <si>
    <t>Якименко Оксана</t>
  </si>
  <si>
    <t>Домино</t>
  </si>
  <si>
    <t>Жарков А.А.</t>
  </si>
  <si>
    <t>Жаркова В.В.</t>
  </si>
  <si>
    <t>Лютые чушки</t>
  </si>
  <si>
    <t>Федосов Филипп</t>
  </si>
  <si>
    <t>Алешина Мария</t>
  </si>
  <si>
    <t>Ёши Накамура</t>
  </si>
  <si>
    <t>Казаков Дмитрий</t>
  </si>
  <si>
    <t>Береснев Дмитрий</t>
  </si>
  <si>
    <t>Осокин Сергей</t>
  </si>
  <si>
    <t>KCS</t>
  </si>
  <si>
    <t>Королёв Климбинг</t>
  </si>
  <si>
    <t>Волков Петр</t>
  </si>
  <si>
    <t>Волков Павел</t>
  </si>
  <si>
    <t>Геккончики</t>
  </si>
  <si>
    <t>Мирошниченко Алексей</t>
  </si>
  <si>
    <t>Бобин Никита</t>
  </si>
  <si>
    <t>Rapid Garlic</t>
  </si>
  <si>
    <t>Щукин Александр</t>
  </si>
  <si>
    <t>люди в белом</t>
  </si>
  <si>
    <t>Шмараев Александр</t>
  </si>
  <si>
    <t>ХПИ</t>
  </si>
  <si>
    <t>Харьков (Украина)</t>
  </si>
  <si>
    <t>Шемчук Алексей</t>
  </si>
  <si>
    <t>позывной Катафот</t>
  </si>
  <si>
    <t>Нурмаматов Сергей</t>
  </si>
  <si>
    <t>ВРОО "СФА"</t>
  </si>
  <si>
    <t>Курачёва Екатерина</t>
  </si>
  <si>
    <t>Воропай Юрий</t>
  </si>
  <si>
    <t>Химки</t>
  </si>
  <si>
    <t>Скиф</t>
  </si>
  <si>
    <t>Камалов Александр</t>
  </si>
  <si>
    <t>Дементьев Игорь</t>
  </si>
  <si>
    <t>Архиповский Илья</t>
  </si>
  <si>
    <t>Афанасьев Георгий</t>
  </si>
  <si>
    <t>Островская Анна</t>
  </si>
  <si>
    <t>Чекулаева Марина</t>
  </si>
  <si>
    <t>бесполезные телодвижения</t>
  </si>
  <si>
    <t>Меремьянина Ю.С.</t>
  </si>
  <si>
    <t>Одинцово</t>
  </si>
  <si>
    <t>Кудряшова К.С.</t>
  </si>
  <si>
    <t>Бобры-переростки</t>
  </si>
  <si>
    <t>Кирдяшев Иван</t>
  </si>
  <si>
    <t>Матвеев Александр</t>
  </si>
  <si>
    <t>Ой, всё!</t>
  </si>
  <si>
    <t>Богданова Татьяна</t>
  </si>
  <si>
    <t>Спасская Дарья</t>
  </si>
  <si>
    <t>Макс&amp;Леха</t>
  </si>
  <si>
    <t>Карпук Алексей</t>
  </si>
  <si>
    <t>ИВФАИС</t>
  </si>
  <si>
    <t>Иваново</t>
  </si>
  <si>
    <t>Михайлов Максим</t>
  </si>
  <si>
    <t>КАиС МЭИ 3</t>
  </si>
  <si>
    <t>Султанов Максим</t>
  </si>
  <si>
    <t>Железнодорожный</t>
  </si>
  <si>
    <t>Гальцев Вячеслав</t>
  </si>
  <si>
    <t>Балашиха</t>
  </si>
  <si>
    <t>ТК Ирбис</t>
  </si>
  <si>
    <t>Журавлев Михаил</t>
  </si>
  <si>
    <t>Ирбис</t>
  </si>
  <si>
    <t>Чепик Михаил</t>
  </si>
  <si>
    <t>Малыш и Карлсон</t>
  </si>
  <si>
    <t>Суховольский Борис</t>
  </si>
  <si>
    <t>Федоров Леонид</t>
  </si>
  <si>
    <t>TakeItEasy</t>
  </si>
  <si>
    <t>Фролова Анна</t>
  </si>
  <si>
    <t>Никольская Полина</t>
  </si>
  <si>
    <t>Коррозия мозга</t>
  </si>
  <si>
    <t>Жердев Кирилл</t>
  </si>
  <si>
    <t>Упоров Дмитрий</t>
  </si>
  <si>
    <t>Коляныч</t>
  </si>
  <si>
    <t>Степанов Николай</t>
  </si>
  <si>
    <t>МФТИ</t>
  </si>
  <si>
    <t>Долгопрудный</t>
  </si>
  <si>
    <t>Лебедев Николай</t>
  </si>
  <si>
    <t xml:space="preserve">Маугли </t>
  </si>
  <si>
    <t>Калинин Артём</t>
  </si>
  <si>
    <t>Труханов Павел</t>
  </si>
  <si>
    <t>Вамбат</t>
  </si>
  <si>
    <t>Микулин Артем</t>
  </si>
  <si>
    <t>Гапеев Юрий</t>
  </si>
  <si>
    <t>Щербинина Анна</t>
  </si>
  <si>
    <t>Орлова Марина</t>
  </si>
  <si>
    <t>Машрумы</t>
  </si>
  <si>
    <t>Щербинин Андрей</t>
  </si>
  <si>
    <t xml:space="preserve">Геннадичь </t>
  </si>
  <si>
    <t>Сазонов Дмитрий</t>
  </si>
  <si>
    <t>Нарватова Юлия</t>
  </si>
  <si>
    <t>2 x 0</t>
  </si>
  <si>
    <t>Михайлов Илья</t>
  </si>
  <si>
    <t>Соколов Александр</t>
  </si>
  <si>
    <t>Красавица и чудовище</t>
  </si>
  <si>
    <t>Прудяк Роман</t>
  </si>
  <si>
    <t>Иванова Софья</t>
  </si>
  <si>
    <t>вверх</t>
  </si>
  <si>
    <t>Занегин Петр</t>
  </si>
  <si>
    <t>Шамшура Кирилл</t>
  </si>
  <si>
    <t>МГТУ</t>
  </si>
  <si>
    <t>Гротолазы</t>
  </si>
  <si>
    <t>Кузьмин Евгений</t>
  </si>
  <si>
    <t>Карст</t>
  </si>
  <si>
    <t>Керчь</t>
  </si>
  <si>
    <t>Якупова Талия</t>
  </si>
  <si>
    <t>Штурм</t>
  </si>
  <si>
    <t>Уфа</t>
  </si>
  <si>
    <t>Два Слэша</t>
  </si>
  <si>
    <t>Абрашитова Ксения</t>
  </si>
  <si>
    <t>Лавренов Никита</t>
  </si>
  <si>
    <t>Альпийские дрыщи</t>
  </si>
  <si>
    <t xml:space="preserve">Савельев Игорь </t>
  </si>
  <si>
    <t xml:space="preserve">Власенко Павел </t>
  </si>
  <si>
    <t>Cebuella gromphadorhina 
(КАиС МЭИ)</t>
  </si>
  <si>
    <t>Мухоморный самострок 
[КАиС МЭИ]</t>
  </si>
  <si>
    <t>Неудержимые псы 
апокалипсиса</t>
  </si>
  <si>
    <t>Овощебаза 
(КАиС МЭИ)</t>
  </si>
  <si>
    <t>Год рождения</t>
  </si>
  <si>
    <t>Gazkos</t>
  </si>
  <si>
    <t>Глошкин Арсений</t>
  </si>
  <si>
    <t>Хайдуков Никита</t>
  </si>
  <si>
    <t>Игумнов Александр</t>
  </si>
  <si>
    <t>Шмонов Роман</t>
  </si>
  <si>
    <t>Руткевич Александр</t>
  </si>
  <si>
    <t>Без названья</t>
  </si>
  <si>
    <t>Лебедев Андрей</t>
  </si>
  <si>
    <t>Ковалева Яна</t>
  </si>
  <si>
    <t>Лу4</t>
  </si>
  <si>
    <t>Красин Антон</t>
  </si>
  <si>
    <t>Приходько Сергей</t>
  </si>
  <si>
    <t>ЛЭТИ</t>
  </si>
  <si>
    <t>Горбунов Андрей</t>
  </si>
  <si>
    <t>Борисихин Алексей</t>
  </si>
  <si>
    <t>Ценность трассы</t>
  </si>
  <si>
    <t>Стоимость трассы</t>
  </si>
  <si>
    <t>Место</t>
  </si>
  <si>
    <t>Белых Тимур</t>
  </si>
  <si>
    <t>Город</t>
  </si>
  <si>
    <t>МАИ Неочень</t>
  </si>
  <si>
    <t>Матинян Артур</t>
  </si>
  <si>
    <t>№ команды</t>
  </si>
  <si>
    <t>Стасон и я</t>
  </si>
  <si>
    <t>Лучшая женская связка</t>
  </si>
  <si>
    <t>Лучшая смешанная связка</t>
  </si>
  <si>
    <t>Команда</t>
  </si>
  <si>
    <t>ПОБЕДИТЕЛИ И ПРИЗЕРЫ СОРЕВНОВАНИЙ "СТЕПАНЫЧ-2015"</t>
  </si>
  <si>
    <t>Кол-во трасс</t>
  </si>
  <si>
    <t>Сумма/
время</t>
  </si>
  <si>
    <t>Сумма баллов</t>
  </si>
  <si>
    <t>Кол-во трасс/
общее время</t>
  </si>
</sst>
</file>

<file path=xl/styles.xml><?xml version="1.0" encoding="utf-8"?>
<styleSheet xmlns="http://schemas.openxmlformats.org/spreadsheetml/2006/main">
  <numFmts count="2">
    <numFmt numFmtId="164" formatCode="yyyy"/>
    <numFmt numFmtId="165" formatCode="[$-F400]h:mm:ss\ AM/PM"/>
  </numFmts>
  <fonts count="9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165" fontId="0" fillId="0" borderId="0"/>
  </cellStyleXfs>
  <cellXfs count="177">
    <xf numFmtId="165" fontId="0" fillId="0" borderId="0" xfId="0" applyFont="1" applyAlignment="1"/>
    <xf numFmtId="165" fontId="1" fillId="0" borderId="1" xfId="0" applyFont="1" applyBorder="1" applyAlignment="1"/>
    <xf numFmtId="165" fontId="1" fillId="0" borderId="2" xfId="0" applyFont="1" applyBorder="1" applyAlignment="1"/>
    <xf numFmtId="165" fontId="1" fillId="3" borderId="3" xfId="0" applyFont="1" applyFill="1" applyBorder="1" applyAlignment="1"/>
    <xf numFmtId="165" fontId="1" fillId="3" borderId="1" xfId="0" applyFont="1" applyFill="1" applyBorder="1" applyAlignment="1">
      <alignment horizontal="center" vertical="center"/>
    </xf>
    <xf numFmtId="165" fontId="1" fillId="3" borderId="2" xfId="0" applyFont="1" applyFill="1" applyBorder="1" applyAlignment="1"/>
    <xf numFmtId="165" fontId="1" fillId="3" borderId="1" xfId="0" applyFont="1" applyFill="1" applyBorder="1" applyAlignment="1">
      <alignment horizontal="center" vertical="center"/>
    </xf>
    <xf numFmtId="165" fontId="1" fillId="0" borderId="3" xfId="0" applyFont="1" applyBorder="1" applyAlignment="1">
      <alignment horizontal="center" vertical="center"/>
    </xf>
    <xf numFmtId="165" fontId="1" fillId="3" borderId="1" xfId="0" applyFont="1" applyFill="1" applyBorder="1" applyAlignment="1">
      <alignment horizontal="center"/>
    </xf>
    <xf numFmtId="165" fontId="1" fillId="0" borderId="1" xfId="0" applyFont="1" applyBorder="1" applyAlignment="1"/>
    <xf numFmtId="165" fontId="1" fillId="0" borderId="2" xfId="0" applyFont="1" applyBorder="1" applyAlignment="1">
      <alignment horizontal="center"/>
    </xf>
    <xf numFmtId="165" fontId="1" fillId="0" borderId="2" xfId="0" applyFont="1" applyBorder="1" applyAlignment="1">
      <alignment horizontal="center"/>
    </xf>
    <xf numFmtId="165" fontId="1" fillId="0" borderId="3" xfId="0" applyFont="1" applyBorder="1" applyAlignment="1">
      <alignment horizontal="center" vertical="center"/>
    </xf>
    <xf numFmtId="165" fontId="1" fillId="3" borderId="1" xfId="0" applyFont="1" applyFill="1" applyBorder="1" applyAlignment="1">
      <alignment horizontal="center" vertical="center"/>
    </xf>
    <xf numFmtId="165" fontId="1" fillId="3" borderId="1" xfId="0" applyFont="1" applyFill="1" applyBorder="1" applyAlignment="1">
      <alignment horizontal="center"/>
    </xf>
    <xf numFmtId="165" fontId="1" fillId="3" borderId="1" xfId="0" applyFont="1" applyFill="1" applyBorder="1" applyAlignment="1"/>
    <xf numFmtId="165" fontId="3" fillId="0" borderId="2" xfId="0" applyFont="1" applyBorder="1" applyAlignment="1">
      <alignment horizontal="center"/>
    </xf>
    <xf numFmtId="165" fontId="3" fillId="0" borderId="3" xfId="0" applyFont="1" applyBorder="1" applyAlignment="1">
      <alignment horizontal="center" vertical="center"/>
    </xf>
    <xf numFmtId="165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0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65" fontId="1" fillId="0" borderId="5" xfId="0" applyFont="1" applyBorder="1" applyAlignment="1">
      <alignment horizontal="center" vertical="center"/>
    </xf>
    <xf numFmtId="165" fontId="3" fillId="3" borderId="2" xfId="0" applyFont="1" applyFill="1" applyBorder="1" applyAlignment="1"/>
    <xf numFmtId="165" fontId="4" fillId="0" borderId="0" xfId="0" applyFont="1" applyAlignment="1"/>
    <xf numFmtId="165" fontId="0" fillId="0" borderId="0" xfId="0" applyFont="1" applyAlignment="1"/>
    <xf numFmtId="165" fontId="1" fillId="0" borderId="3" xfId="0" applyFont="1" applyBorder="1" applyAlignment="1">
      <alignment horizontal="center" vertical="center"/>
    </xf>
    <xf numFmtId="165" fontId="0" fillId="0" borderId="0" xfId="0" applyFont="1" applyAlignment="1"/>
    <xf numFmtId="165" fontId="1" fillId="0" borderId="5" xfId="0" applyFont="1" applyBorder="1" applyAlignment="1"/>
    <xf numFmtId="164" fontId="1" fillId="0" borderId="5" xfId="0" applyNumberFormat="1" applyFont="1" applyBorder="1" applyAlignment="1">
      <alignment horizontal="center"/>
    </xf>
    <xf numFmtId="165" fontId="2" fillId="0" borderId="2" xfId="0" applyFont="1" applyBorder="1" applyAlignment="1">
      <alignment horizontal="center"/>
    </xf>
    <xf numFmtId="165" fontId="2" fillId="2" borderId="6" xfId="0" applyFont="1" applyFill="1" applyBorder="1" applyAlignment="1">
      <alignment horizontal="center" vertical="center" wrapText="1"/>
    </xf>
    <xf numFmtId="165" fontId="1" fillId="2" borderId="6" xfId="0" applyFont="1" applyFill="1" applyBorder="1" applyAlignment="1">
      <alignment horizontal="center" vertical="center" wrapText="1"/>
    </xf>
    <xf numFmtId="165" fontId="0" fillId="0" borderId="6" xfId="0" applyFont="1" applyBorder="1" applyAlignment="1">
      <alignment horizontal="center" vertical="center"/>
    </xf>
    <xf numFmtId="165" fontId="0" fillId="0" borderId="7" xfId="0" applyFont="1" applyBorder="1" applyAlignment="1">
      <alignment vertical="center"/>
    </xf>
    <xf numFmtId="165" fontId="0" fillId="0" borderId="8" xfId="0" applyFont="1" applyBorder="1" applyAlignment="1">
      <alignment vertical="center"/>
    </xf>
    <xf numFmtId="165" fontId="0" fillId="0" borderId="7" xfId="0" applyFont="1" applyBorder="1" applyAlignment="1"/>
    <xf numFmtId="165" fontId="0" fillId="0" borderId="8" xfId="0" applyFont="1" applyBorder="1" applyAlignment="1"/>
    <xf numFmtId="165" fontId="1" fillId="2" borderId="7" xfId="0" applyFont="1" applyFill="1" applyBorder="1" applyAlignment="1">
      <alignment horizontal="center" vertical="center" wrapText="1"/>
    </xf>
    <xf numFmtId="165" fontId="1" fillId="3" borderId="9" xfId="0" applyFont="1" applyFill="1" applyBorder="1" applyAlignment="1">
      <alignment horizontal="center" vertical="center"/>
    </xf>
    <xf numFmtId="165" fontId="1" fillId="3" borderId="10" xfId="0" applyFont="1" applyFill="1" applyBorder="1" applyAlignment="1">
      <alignment horizontal="center"/>
    </xf>
    <xf numFmtId="165" fontId="1" fillId="3" borderId="9" xfId="0" applyFont="1" applyFill="1" applyBorder="1" applyAlignment="1">
      <alignment horizontal="center"/>
    </xf>
    <xf numFmtId="165" fontId="1" fillId="0" borderId="11" xfId="0" applyFont="1" applyBorder="1" applyAlignment="1">
      <alignment horizontal="center" vertical="center"/>
    </xf>
    <xf numFmtId="165" fontId="1" fillId="0" borderId="10" xfId="0" applyFont="1" applyBorder="1" applyAlignment="1">
      <alignment horizontal="center"/>
    </xf>
    <xf numFmtId="165" fontId="0" fillId="0" borderId="14" xfId="0" applyFont="1" applyBorder="1" applyAlignment="1"/>
    <xf numFmtId="165" fontId="0" fillId="0" borderId="8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/>
    <xf numFmtId="21" fontId="1" fillId="3" borderId="2" xfId="0" applyNumberFormat="1" applyFont="1" applyFill="1" applyBorder="1" applyAlignment="1">
      <alignment horizontal="center" vertical="center"/>
    </xf>
    <xf numFmtId="165" fontId="0" fillId="0" borderId="6" xfId="0" applyFont="1" applyBorder="1" applyAlignment="1">
      <alignment horizontal="center" vertical="center"/>
    </xf>
    <xf numFmtId="165" fontId="0" fillId="0" borderId="0" xfId="0" applyFont="1" applyAlignment="1"/>
    <xf numFmtId="165" fontId="1" fillId="3" borderId="5" xfId="0" applyFont="1" applyFill="1" applyBorder="1" applyAlignment="1"/>
    <xf numFmtId="164" fontId="1" fillId="3" borderId="5" xfId="0" applyNumberFormat="1" applyFont="1" applyFill="1" applyBorder="1" applyAlignment="1">
      <alignment horizontal="center"/>
    </xf>
    <xf numFmtId="165" fontId="1" fillId="3" borderId="1" xfId="0" applyFont="1" applyFill="1" applyBorder="1" applyAlignment="1">
      <alignment horizontal="center" vertical="center"/>
    </xf>
    <xf numFmtId="165" fontId="0" fillId="0" borderId="8" xfId="0" applyFont="1" applyBorder="1" applyAlignment="1">
      <alignment horizontal="center" vertical="center"/>
    </xf>
    <xf numFmtId="165" fontId="4" fillId="0" borderId="7" xfId="0" applyFont="1" applyBorder="1" applyAlignment="1">
      <alignment vertical="center"/>
    </xf>
    <xf numFmtId="45" fontId="0" fillId="0" borderId="0" xfId="0" applyNumberFormat="1" applyFont="1" applyAlignment="1"/>
    <xf numFmtId="165" fontId="0" fillId="0" borderId="0" xfId="0" applyFont="1" applyBorder="1" applyAlignment="1"/>
    <xf numFmtId="165" fontId="0" fillId="0" borderId="0" xfId="0" applyFont="1" applyBorder="1" applyAlignment="1">
      <alignment horizontal="center"/>
    </xf>
    <xf numFmtId="165" fontId="6" fillId="0" borderId="0" xfId="0" applyFont="1" applyAlignment="1">
      <alignment horizontal="center"/>
    </xf>
    <xf numFmtId="165" fontId="6" fillId="4" borderId="6" xfId="0" applyFont="1" applyFill="1" applyBorder="1" applyAlignment="1">
      <alignment horizontal="center"/>
    </xf>
    <xf numFmtId="165" fontId="7" fillId="0" borderId="7" xfId="0" applyFont="1" applyBorder="1" applyAlignment="1">
      <alignment horizontal="left" vertical="center"/>
    </xf>
    <xf numFmtId="165" fontId="7" fillId="0" borderId="8" xfId="0" applyFont="1" applyBorder="1" applyAlignment="1">
      <alignment horizontal="left" vertical="center"/>
    </xf>
    <xf numFmtId="165" fontId="7" fillId="0" borderId="7" xfId="0" applyFont="1" applyBorder="1" applyAlignment="1"/>
    <xf numFmtId="165" fontId="7" fillId="0" borderId="8" xfId="0" applyFont="1" applyBorder="1" applyAlignment="1"/>
    <xf numFmtId="165" fontId="7" fillId="0" borderId="0" xfId="0" applyFont="1" applyAlignment="1"/>
    <xf numFmtId="165" fontId="6" fillId="4" borderId="7" xfId="0" applyFont="1" applyFill="1" applyBorder="1" applyAlignment="1">
      <alignment horizontal="center"/>
    </xf>
    <xf numFmtId="165" fontId="0" fillId="4" borderId="8" xfId="0" applyFont="1" applyFill="1" applyBorder="1" applyAlignment="1">
      <alignment horizontal="center"/>
    </xf>
    <xf numFmtId="165" fontId="0" fillId="4" borderId="8" xfId="0" applyFont="1" applyFill="1" applyBorder="1" applyAlignment="1"/>
    <xf numFmtId="165" fontId="7" fillId="0" borderId="7" xfId="0" applyFont="1" applyBorder="1" applyAlignment="1">
      <alignment vertical="center"/>
    </xf>
    <xf numFmtId="165" fontId="7" fillId="0" borderId="8" xfId="0" applyFont="1" applyBorder="1" applyAlignment="1">
      <alignment vertical="center"/>
    </xf>
    <xf numFmtId="165" fontId="8" fillId="0" borderId="0" xfId="0" applyFont="1" applyAlignment="1">
      <alignment horizontal="center" vertical="center"/>
    </xf>
    <xf numFmtId="165" fontId="1" fillId="3" borderId="4" xfId="0" applyFont="1" applyFill="1" applyBorder="1" applyAlignment="1"/>
    <xf numFmtId="164" fontId="1" fillId="3" borderId="4" xfId="0" applyNumberFormat="1" applyFont="1" applyFill="1" applyBorder="1" applyAlignment="1">
      <alignment horizontal="center"/>
    </xf>
    <xf numFmtId="165" fontId="0" fillId="0" borderId="18" xfId="0" applyFont="1" applyBorder="1" applyAlignment="1"/>
    <xf numFmtId="165" fontId="0" fillId="0" borderId="0" xfId="0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5" fontId="1" fillId="0" borderId="1" xfId="0" applyFont="1" applyBorder="1" applyAlignment="1">
      <alignment horizontal="left" vertical="center"/>
    </xf>
    <xf numFmtId="45" fontId="0" fillId="0" borderId="7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Alignment="1"/>
    <xf numFmtId="0" fontId="2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45" fontId="0" fillId="0" borderId="7" xfId="0" applyNumberFormat="1" applyFont="1" applyBorder="1" applyAlignment="1">
      <alignment horizontal="center" vertical="center"/>
    </xf>
    <xf numFmtId="45" fontId="0" fillId="0" borderId="8" xfId="0" applyNumberFormat="1" applyFont="1" applyBorder="1" applyAlignment="1">
      <alignment horizontal="center" vertical="center"/>
    </xf>
    <xf numFmtId="45" fontId="1" fillId="3" borderId="7" xfId="0" applyNumberFormat="1" applyFont="1" applyFill="1" applyBorder="1" applyAlignment="1">
      <alignment horizontal="center" vertical="center"/>
    </xf>
    <xf numFmtId="45" fontId="1" fillId="3" borderId="8" xfId="0" applyNumberFormat="1" applyFont="1" applyFill="1" applyBorder="1" applyAlignment="1">
      <alignment horizontal="center" vertical="center"/>
    </xf>
    <xf numFmtId="45" fontId="2" fillId="3" borderId="7" xfId="0" applyNumberFormat="1" applyFont="1" applyFill="1" applyBorder="1" applyAlignment="1">
      <alignment horizontal="center" vertical="center"/>
    </xf>
    <xf numFmtId="45" fontId="2" fillId="3" borderId="8" xfId="0" applyNumberFormat="1" applyFont="1" applyFill="1" applyBorder="1" applyAlignment="1">
      <alignment horizontal="center" vertical="center"/>
    </xf>
    <xf numFmtId="45" fontId="4" fillId="0" borderId="7" xfId="0" applyNumberFormat="1" applyFont="1" applyBorder="1" applyAlignment="1">
      <alignment horizontal="center" vertical="center"/>
    </xf>
    <xf numFmtId="165" fontId="4" fillId="0" borderId="6" xfId="0" applyFont="1" applyBorder="1" applyAlignment="1">
      <alignment horizontal="center" vertical="center"/>
    </xf>
    <xf numFmtId="165" fontId="0" fillId="0" borderId="6" xfId="0" applyFont="1" applyBorder="1" applyAlignment="1">
      <alignment horizontal="center" vertical="center"/>
    </xf>
    <xf numFmtId="165" fontId="2" fillId="3" borderId="6" xfId="0" applyFont="1" applyFill="1" applyBorder="1" applyAlignment="1">
      <alignment horizontal="center" vertical="center"/>
    </xf>
    <xf numFmtId="165" fontId="1" fillId="2" borderId="3" xfId="0" applyFont="1" applyFill="1" applyBorder="1" applyAlignment="1">
      <alignment horizontal="center" vertical="center" wrapText="1"/>
    </xf>
    <xf numFmtId="165" fontId="1" fillId="2" borderId="1" xfId="0" applyFont="1" applyFill="1" applyBorder="1" applyAlignment="1">
      <alignment horizontal="center" vertical="center" wrapText="1"/>
    </xf>
    <xf numFmtId="165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5" fontId="1" fillId="3" borderId="1" xfId="0" applyFont="1" applyFill="1" applyBorder="1" applyAlignment="1">
      <alignment horizontal="center" vertical="center"/>
    </xf>
    <xf numFmtId="165" fontId="2" fillId="0" borderId="1" xfId="0" applyFont="1" applyBorder="1"/>
    <xf numFmtId="165" fontId="1" fillId="2" borderId="7" xfId="0" applyFont="1" applyFill="1" applyBorder="1" applyAlignment="1">
      <alignment horizontal="center" vertical="center" wrapText="1"/>
    </xf>
    <xf numFmtId="165" fontId="1" fillId="2" borderId="15" xfId="0" applyFont="1" applyFill="1" applyBorder="1" applyAlignment="1">
      <alignment horizontal="center" vertical="center" wrapText="1"/>
    </xf>
    <xf numFmtId="165" fontId="1" fillId="2" borderId="8" xfId="0" applyFont="1" applyFill="1" applyBorder="1" applyAlignment="1">
      <alignment horizontal="center" vertical="center" wrapText="1"/>
    </xf>
    <xf numFmtId="165" fontId="0" fillId="0" borderId="0" xfId="0" applyFont="1" applyAlignment="1"/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2" xfId="0" applyNumberFormat="1" applyFont="1" applyBorder="1"/>
    <xf numFmtId="165" fontId="2" fillId="3" borderId="0" xfId="0" applyFont="1" applyFill="1"/>
    <xf numFmtId="165" fontId="1" fillId="0" borderId="3" xfId="0" applyFont="1" applyBorder="1" applyAlignment="1">
      <alignment horizontal="center" vertical="center"/>
    </xf>
    <xf numFmtId="165" fontId="2" fillId="0" borderId="2" xfId="0" applyFont="1" applyBorder="1"/>
    <xf numFmtId="165" fontId="1" fillId="0" borderId="11" xfId="0" applyFont="1" applyBorder="1" applyAlignment="1">
      <alignment horizontal="center" vertical="center"/>
    </xf>
    <xf numFmtId="165" fontId="2" fillId="0" borderId="10" xfId="0" applyFont="1" applyBorder="1"/>
    <xf numFmtId="165" fontId="1" fillId="3" borderId="9" xfId="0" applyFont="1" applyFill="1" applyBorder="1" applyAlignment="1">
      <alignment horizontal="center" vertical="center"/>
    </xf>
    <xf numFmtId="165" fontId="2" fillId="0" borderId="9" xfId="0" applyFont="1" applyBorder="1"/>
    <xf numFmtId="165" fontId="1" fillId="0" borderId="12" xfId="0" applyFont="1" applyBorder="1" applyAlignment="1">
      <alignment horizontal="center" vertical="center"/>
    </xf>
    <xf numFmtId="165" fontId="2" fillId="0" borderId="13" xfId="0" applyFont="1" applyBorder="1"/>
    <xf numFmtId="165" fontId="1" fillId="0" borderId="3" xfId="0" applyFont="1" applyBorder="1" applyAlignment="1">
      <alignment horizontal="left" vertical="center"/>
    </xf>
    <xf numFmtId="165" fontId="1" fillId="3" borderId="3" xfId="0" applyFont="1" applyFill="1" applyBorder="1" applyAlignment="1">
      <alignment horizontal="left" vertical="center"/>
    </xf>
    <xf numFmtId="165" fontId="1" fillId="0" borderId="9" xfId="0" applyFont="1" applyBorder="1" applyAlignment="1">
      <alignment horizontal="center" vertical="center"/>
    </xf>
    <xf numFmtId="165" fontId="1" fillId="0" borderId="1" xfId="0" applyFont="1" applyBorder="1" applyAlignment="1">
      <alignment horizontal="center" vertical="center"/>
    </xf>
    <xf numFmtId="165" fontId="2" fillId="0" borderId="17" xfId="0" applyFont="1" applyBorder="1"/>
    <xf numFmtId="0" fontId="1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1" fillId="3" borderId="3" xfId="0" applyNumberFormat="1" applyFont="1" applyFill="1" applyBorder="1" applyAlignment="1">
      <alignment horizontal="center" vertical="center"/>
    </xf>
    <xf numFmtId="165" fontId="1" fillId="0" borderId="3" xfId="0" applyFont="1" applyBorder="1" applyAlignment="1">
      <alignment horizontal="left" vertical="center" wrapText="1"/>
    </xf>
    <xf numFmtId="165" fontId="1" fillId="3" borderId="1" xfId="0" applyFont="1" applyFill="1" applyBorder="1" applyAlignment="1">
      <alignment horizontal="center" vertical="center" wrapText="1"/>
    </xf>
    <xf numFmtId="165" fontId="4" fillId="0" borderId="7" xfId="0" applyFont="1" applyBorder="1" applyAlignment="1">
      <alignment horizontal="center" vertical="center"/>
    </xf>
    <xf numFmtId="165" fontId="4" fillId="0" borderId="8" xfId="0" applyFont="1" applyBorder="1" applyAlignment="1">
      <alignment horizontal="center" vertical="center"/>
    </xf>
    <xf numFmtId="165" fontId="3" fillId="0" borderId="3" xfId="0" applyFont="1" applyBorder="1" applyAlignment="1">
      <alignment horizontal="left" vertical="center" wrapText="1"/>
    </xf>
    <xf numFmtId="165" fontId="2" fillId="0" borderId="2" xfId="0" applyFont="1" applyBorder="1" applyAlignment="1">
      <alignment wrapText="1"/>
    </xf>
    <xf numFmtId="165" fontId="3" fillId="3" borderId="3" xfId="0" applyFont="1" applyFill="1" applyBorder="1" applyAlignment="1">
      <alignment horizontal="left" vertical="center" wrapText="1"/>
    </xf>
    <xf numFmtId="45" fontId="0" fillId="0" borderId="7" xfId="0" applyNumberFormat="1" applyBorder="1" applyAlignment="1">
      <alignment horizontal="center" vertical="center"/>
    </xf>
    <xf numFmtId="165" fontId="1" fillId="0" borderId="10" xfId="0" applyFont="1" applyBorder="1" applyAlignment="1">
      <alignment horizontal="center" vertical="center"/>
    </xf>
    <xf numFmtId="165" fontId="1" fillId="0" borderId="2" xfId="0" applyFont="1" applyBorder="1" applyAlignment="1">
      <alignment horizontal="left" vertical="center"/>
    </xf>
    <xf numFmtId="1" fontId="1" fillId="0" borderId="2" xfId="0" applyNumberFormat="1" applyFont="1" applyBorder="1"/>
    <xf numFmtId="1" fontId="1" fillId="3" borderId="3" xfId="0" applyNumberFormat="1" applyFont="1" applyFill="1" applyBorder="1" applyAlignment="1">
      <alignment horizontal="center" vertical="center"/>
    </xf>
    <xf numFmtId="165" fontId="1" fillId="2" borderId="19" xfId="0" applyFont="1" applyFill="1" applyBorder="1" applyAlignment="1">
      <alignment horizontal="center" vertical="center" textRotation="90" wrapText="1"/>
    </xf>
    <xf numFmtId="165" fontId="1" fillId="2" borderId="21" xfId="0" applyFont="1" applyFill="1" applyBorder="1" applyAlignment="1">
      <alignment horizontal="center" vertical="center" textRotation="90" wrapText="1"/>
    </xf>
    <xf numFmtId="165" fontId="1" fillId="2" borderId="22" xfId="0" applyFont="1" applyFill="1" applyBorder="1" applyAlignment="1">
      <alignment horizontal="center" vertical="center" textRotation="90" wrapText="1"/>
    </xf>
    <xf numFmtId="1" fontId="1" fillId="0" borderId="19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/>
    <xf numFmtId="165" fontId="1" fillId="2" borderId="23" xfId="0" applyFont="1" applyFill="1" applyBorder="1" applyAlignment="1">
      <alignment horizontal="center" vertical="center" textRotation="90" wrapText="1"/>
    </xf>
    <xf numFmtId="165" fontId="1" fillId="2" borderId="15" xfId="0" applyFont="1" applyFill="1" applyBorder="1" applyAlignment="1">
      <alignment horizontal="center" vertical="center" textRotation="90" wrapText="1"/>
    </xf>
    <xf numFmtId="165" fontId="1" fillId="2" borderId="24" xfId="0" applyFont="1" applyFill="1" applyBorder="1" applyAlignment="1">
      <alignment horizontal="center" vertical="center" textRotation="90" wrapText="1"/>
    </xf>
    <xf numFmtId="165" fontId="0" fillId="0" borderId="0" xfId="0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45" fontId="0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61"/>
  <sheetViews>
    <sheetView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13" sqref="Z13"/>
    </sheetView>
  </sheetViews>
  <sheetFormatPr defaultColWidth="14.42578125" defaultRowHeight="15.75" customHeight="1" outlineLevelCol="1"/>
  <cols>
    <col min="1" max="1" width="4.28515625" style="86" customWidth="1"/>
    <col min="2" max="2" width="22.28515625" customWidth="1"/>
    <col min="3" max="3" width="20.7109375" customWidth="1"/>
    <col min="4" max="4" width="9.5703125" style="24" customWidth="1"/>
    <col min="5" max="5" width="5.85546875" style="86" customWidth="1"/>
    <col min="6" max="6" width="7.7109375" style="86" customWidth="1"/>
    <col min="7" max="7" width="19.140625" bestFit="1" customWidth="1"/>
    <col min="8" max="8" width="17.5703125" style="49" customWidth="1"/>
    <col min="9" max="9" width="8.85546875" style="38" bestFit="1" customWidth="1"/>
    <col min="10" max="12" width="12.5703125" style="38" bestFit="1" customWidth="1"/>
    <col min="13" max="13" width="8.85546875" style="38" bestFit="1" customWidth="1"/>
    <col min="14" max="14" width="12.5703125" style="38" bestFit="1" customWidth="1"/>
    <col min="15" max="15" width="7.42578125" style="38" customWidth="1"/>
    <col min="16" max="16" width="12.5703125" style="38" bestFit="1" customWidth="1"/>
    <col min="17" max="17" width="10.5703125" style="38" bestFit="1" customWidth="1"/>
    <col min="18" max="18" width="12.5703125" style="38" bestFit="1" customWidth="1"/>
    <col min="19" max="19" width="8.85546875" style="38" bestFit="1" customWidth="1"/>
    <col min="20" max="21" width="12.5703125" style="38" bestFit="1" customWidth="1"/>
    <col min="22" max="22" width="8.85546875" style="38" bestFit="1" customWidth="1"/>
    <col min="23" max="23" width="8.7109375" style="38" customWidth="1"/>
    <col min="24" max="24" width="8.7109375" style="54" customWidth="1"/>
    <col min="25" max="25" width="16.7109375" hidden="1" customWidth="1" outlineLevel="1"/>
    <col min="26" max="26" width="7.42578125" style="38" bestFit="1" customWidth="1" collapsed="1"/>
    <col min="27" max="27" width="6.28515625" style="55" customWidth="1"/>
    <col min="28" max="28" width="4.85546875" style="55" customWidth="1"/>
    <col min="29" max="29" width="5.7109375" style="32" customWidth="1"/>
    <col min="30" max="39" width="5.7109375" customWidth="1"/>
  </cols>
  <sheetData>
    <row r="1" spans="1:42" ht="25.5" customHeight="1">
      <c r="A1" s="119" t="s">
        <v>0</v>
      </c>
      <c r="B1" s="116" t="s">
        <v>1</v>
      </c>
      <c r="C1" s="116" t="s">
        <v>2</v>
      </c>
      <c r="D1" s="116" t="s">
        <v>244</v>
      </c>
      <c r="E1" s="119" t="s">
        <v>3</v>
      </c>
      <c r="F1" s="119" t="s">
        <v>4</v>
      </c>
      <c r="G1" s="116" t="s">
        <v>5</v>
      </c>
      <c r="H1" s="116" t="s">
        <v>264</v>
      </c>
      <c r="I1" s="104">
        <v>1</v>
      </c>
      <c r="J1" s="104">
        <v>2</v>
      </c>
      <c r="K1" s="104">
        <v>3</v>
      </c>
      <c r="L1" s="104">
        <v>4</v>
      </c>
      <c r="M1" s="104">
        <v>5</v>
      </c>
      <c r="N1" s="104">
        <v>6</v>
      </c>
      <c r="O1" s="104">
        <v>7</v>
      </c>
      <c r="P1" s="104">
        <v>8</v>
      </c>
      <c r="Q1" s="104">
        <v>9</v>
      </c>
      <c r="R1" s="104">
        <v>10</v>
      </c>
      <c r="S1" s="104">
        <v>11</v>
      </c>
      <c r="T1" s="104">
        <v>12</v>
      </c>
      <c r="U1" s="104">
        <v>13</v>
      </c>
      <c r="V1" s="104">
        <v>14</v>
      </c>
      <c r="W1" s="104">
        <v>15</v>
      </c>
      <c r="X1" s="104">
        <v>16</v>
      </c>
      <c r="Y1" s="36"/>
      <c r="Z1" s="124" t="s">
        <v>274</v>
      </c>
      <c r="AA1" s="166" t="s">
        <v>267</v>
      </c>
      <c r="AB1" s="161" t="s">
        <v>273</v>
      </c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2" s="32" customFormat="1" ht="12.75">
      <c r="A2" s="120"/>
      <c r="B2" s="117"/>
      <c r="C2" s="117"/>
      <c r="D2" s="117"/>
      <c r="E2" s="120"/>
      <c r="F2" s="120"/>
      <c r="G2" s="117"/>
      <c r="H2" s="117"/>
      <c r="I2" s="105">
        <v>30</v>
      </c>
      <c r="J2" s="105">
        <v>30</v>
      </c>
      <c r="K2" s="105">
        <v>100</v>
      </c>
      <c r="L2" s="105">
        <v>100</v>
      </c>
      <c r="M2" s="105">
        <v>30</v>
      </c>
      <c r="N2" s="105">
        <v>100</v>
      </c>
      <c r="O2" s="105">
        <v>100</v>
      </c>
      <c r="P2" s="105">
        <v>100</v>
      </c>
      <c r="Q2" s="105">
        <v>30</v>
      </c>
      <c r="R2" s="105">
        <v>70</v>
      </c>
      <c r="S2" s="105">
        <v>30</v>
      </c>
      <c r="T2" s="105">
        <v>30</v>
      </c>
      <c r="U2" s="105">
        <v>70</v>
      </c>
      <c r="V2" s="105">
        <v>70</v>
      </c>
      <c r="W2" s="105">
        <v>70</v>
      </c>
      <c r="X2" s="105">
        <v>70</v>
      </c>
      <c r="Y2" s="38" t="s">
        <v>260</v>
      </c>
      <c r="Z2" s="125"/>
      <c r="AA2" s="167"/>
      <c r="AB2" s="162"/>
    </row>
    <row r="3" spans="1:42" s="32" customFormat="1" ht="12.75">
      <c r="A3" s="121"/>
      <c r="B3" s="118"/>
      <c r="C3" s="118"/>
      <c r="D3" s="118"/>
      <c r="E3" s="121"/>
      <c r="F3" s="121"/>
      <c r="G3" s="118"/>
      <c r="H3" s="118"/>
      <c r="I3" s="105">
        <f t="array" ref="I3">I2/COUNTIF(I4:I143,"&gt;0")</f>
        <v>1.2</v>
      </c>
      <c r="J3" s="105">
        <f t="array" ref="J3">J2/COUNTIF(J4:J143,"&gt;0")</f>
        <v>1.0714285714285714</v>
      </c>
      <c r="K3" s="105">
        <f t="array" ref="K3">K2/COUNTIF(K4:K143,"&gt;0")</f>
        <v>7.1428571428571432</v>
      </c>
      <c r="L3" s="105">
        <f t="array" ref="L3">L2/COUNTIF(L4:L143,"&gt;0")</f>
        <v>7.6923076923076925</v>
      </c>
      <c r="M3" s="105">
        <f t="array" ref="M3">M2/COUNTIF(M4:M143,"&gt;0")</f>
        <v>1.2</v>
      </c>
      <c r="N3" s="105">
        <f t="array" ref="N3">N2/COUNTIF(N4:N143,"&gt;0")</f>
        <v>7.6923076923076925</v>
      </c>
      <c r="O3" s="105">
        <f t="array" ref="O3">O2/COUNTIF(O4:O143,"&gt;0")</f>
        <v>3.7037037037037037</v>
      </c>
      <c r="P3" s="105">
        <f t="array" ref="P3">P2/COUNTIF(P4:P143,"&gt;0")</f>
        <v>5.882352941176471</v>
      </c>
      <c r="Q3" s="105">
        <f t="array" ref="Q3">Q2/COUNTIF(Q4:Q143,"&gt;0")</f>
        <v>1.875</v>
      </c>
      <c r="R3" s="105">
        <f t="array" ref="R3">R2/COUNTIF(R4:R143,"&gt;0")</f>
        <v>2.4137931034482758</v>
      </c>
      <c r="S3" s="105">
        <f t="array" ref="S3">S2/COUNTIF(S4:S143,"&gt;0")</f>
        <v>2</v>
      </c>
      <c r="T3" s="105">
        <f t="array" ref="T3">T2/COUNTIF(T4:T143,"&gt;0")</f>
        <v>4.2857142857142856</v>
      </c>
      <c r="U3" s="105">
        <f t="array" ref="U3">U2/COUNTIF(U4:U143,"&gt;0")</f>
        <v>3.6842105263157894</v>
      </c>
      <c r="V3" s="105">
        <f t="array" ref="V3">V2/COUNTIF(V4:V143,"&gt;0")</f>
        <v>2.8</v>
      </c>
      <c r="W3" s="105">
        <f t="array" ref="W3">W2/COUNTIF(W4:W143,"&gt;0")</f>
        <v>2</v>
      </c>
      <c r="X3" s="105">
        <f t="array" ref="X3">X2/COUNTIF(X4:X143,"&gt;0")</f>
        <v>1.0769230769230769</v>
      </c>
      <c r="Y3" s="38" t="s">
        <v>261</v>
      </c>
      <c r="Z3" s="126"/>
      <c r="AA3" s="168"/>
      <c r="AB3" s="163"/>
    </row>
    <row r="4" spans="1:42" ht="15.75" customHeight="1">
      <c r="A4" s="146">
        <v>1</v>
      </c>
      <c r="B4" s="141" t="s">
        <v>245</v>
      </c>
      <c r="C4" s="9" t="s">
        <v>246</v>
      </c>
      <c r="D4" s="19">
        <v>33535</v>
      </c>
      <c r="E4" s="87">
        <v>2</v>
      </c>
      <c r="F4" s="87" t="s">
        <v>7</v>
      </c>
      <c r="G4" s="144" t="s">
        <v>226</v>
      </c>
      <c r="H4" s="143" t="s">
        <v>12</v>
      </c>
      <c r="I4" s="112">
        <v>7.407407407407407E-4</v>
      </c>
      <c r="J4" s="112"/>
      <c r="K4" s="112">
        <v>2.2453703703703702E-3</v>
      </c>
      <c r="L4" s="112">
        <v>2.3148148148148151E-3</v>
      </c>
      <c r="M4" s="112"/>
      <c r="N4" s="112">
        <v>7.407407407407407E-4</v>
      </c>
      <c r="O4" s="112">
        <v>1.0069444444444444E-3</v>
      </c>
      <c r="P4" s="112">
        <v>2.8009259259259259E-3</v>
      </c>
      <c r="Q4" s="112"/>
      <c r="R4" s="112"/>
      <c r="S4" s="112"/>
      <c r="T4" s="112">
        <v>2.9166666666666668E-3</v>
      </c>
      <c r="U4" s="112">
        <v>2.4768518518518516E-3</v>
      </c>
      <c r="V4" s="112"/>
      <c r="W4" s="112"/>
      <c r="X4" s="112">
        <v>4.3981481481481481E-4</v>
      </c>
      <c r="Y4" s="113"/>
      <c r="Z4" s="51">
        <f t="array" ref="Z4">SUMPRODUCT(IF(I4:X4&gt;0,1,0),I$3:X$3)</f>
        <v>42.360377061305854</v>
      </c>
      <c r="AA4" s="130">
        <v>1</v>
      </c>
      <c r="AB4" s="164">
        <f>COUNTIF(I4:X4,"&gt;0")</f>
        <v>9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52"/>
    </row>
    <row r="5" spans="1:42" ht="15.75" customHeight="1">
      <c r="A5" s="147"/>
      <c r="B5" s="134"/>
      <c r="C5" s="9" t="s">
        <v>247</v>
      </c>
      <c r="D5" s="19">
        <v>32381</v>
      </c>
      <c r="E5" s="87" t="s">
        <v>7</v>
      </c>
      <c r="F5" s="87">
        <v>1</v>
      </c>
      <c r="G5" s="134"/>
      <c r="H5" s="145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14"/>
      <c r="Z5" s="50">
        <f>SUM(I4:X4)</f>
        <v>1.5682870370370371E-2</v>
      </c>
      <c r="AA5" s="159"/>
      <c r="AB5" s="165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2" ht="15.75" customHeight="1">
      <c r="A6" s="148">
        <v>2</v>
      </c>
      <c r="B6" s="142" t="s">
        <v>9</v>
      </c>
      <c r="C6" s="3" t="s">
        <v>10</v>
      </c>
      <c r="D6" s="21">
        <v>30650</v>
      </c>
      <c r="E6" s="88">
        <v>1</v>
      </c>
      <c r="F6" s="88" t="s">
        <v>7</v>
      </c>
      <c r="G6" s="122" t="s">
        <v>11</v>
      </c>
      <c r="H6" s="44" t="s">
        <v>12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>
        <v>4.7222222222222223E-3</v>
      </c>
      <c r="U6" s="110"/>
      <c r="V6" s="110">
        <v>3.0092592592592588E-3</v>
      </c>
      <c r="W6" s="110"/>
      <c r="X6" s="110">
        <v>5.5555555555555556E-4</v>
      </c>
      <c r="Y6" s="115"/>
      <c r="Z6" s="81">
        <f t="array" ref="Z6">SUMPRODUCT(IF(I6:X6&gt;0,1,0),I$3:X$3)</f>
        <v>8.1626373626373621</v>
      </c>
      <c r="AA6" s="160">
        <v>2</v>
      </c>
      <c r="AB6" s="128">
        <f>COUNTIF(I6:X6,"&gt;0")</f>
        <v>3</v>
      </c>
      <c r="AC6" s="132"/>
      <c r="AD6" s="132"/>
      <c r="AE6" s="132"/>
      <c r="AF6" s="132"/>
      <c r="AG6" s="132"/>
      <c r="AH6" s="132"/>
      <c r="AI6" s="32"/>
      <c r="AJ6" s="32"/>
      <c r="AK6" s="32"/>
      <c r="AL6" s="32"/>
      <c r="AM6" s="32"/>
      <c r="AN6" s="32"/>
    </row>
    <row r="7" spans="1:42" ht="15.75" customHeight="1">
      <c r="A7" s="147"/>
      <c r="B7" s="134"/>
      <c r="C7" s="5" t="s">
        <v>13</v>
      </c>
      <c r="D7" s="22">
        <v>30520</v>
      </c>
      <c r="E7" s="89">
        <v>1</v>
      </c>
      <c r="F7" s="89" t="s">
        <v>7</v>
      </c>
      <c r="G7" s="134"/>
      <c r="H7" s="45" t="s">
        <v>14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4"/>
      <c r="Z7" s="53">
        <f>SUM(I6:X6)</f>
        <v>8.2870370370370372E-3</v>
      </c>
      <c r="AA7" s="159"/>
      <c r="AB7" s="129"/>
      <c r="AC7" s="132"/>
      <c r="AD7" s="132"/>
      <c r="AE7" s="132"/>
      <c r="AF7" s="132"/>
      <c r="AG7" s="132"/>
      <c r="AH7" s="132"/>
      <c r="AI7" s="32"/>
      <c r="AJ7" s="32"/>
      <c r="AK7" s="32"/>
      <c r="AL7" s="32"/>
      <c r="AM7" s="32"/>
      <c r="AN7" s="32"/>
    </row>
    <row r="8" spans="1:42" ht="15.75" customHeight="1">
      <c r="A8" s="146">
        <v>3</v>
      </c>
      <c r="B8" s="141" t="s">
        <v>15</v>
      </c>
      <c r="C8" s="1" t="s">
        <v>16</v>
      </c>
      <c r="D8" s="19">
        <v>34586</v>
      </c>
      <c r="E8" s="87">
        <v>3</v>
      </c>
      <c r="F8" s="87" t="s">
        <v>7</v>
      </c>
      <c r="G8" s="144" t="s">
        <v>15</v>
      </c>
      <c r="H8" s="143" t="s">
        <v>12</v>
      </c>
      <c r="I8" s="112"/>
      <c r="J8" s="112">
        <v>1.7245370370370372E-3</v>
      </c>
      <c r="K8" s="112"/>
      <c r="L8" s="112">
        <v>5.5324074074074069E-3</v>
      </c>
      <c r="M8" s="112">
        <v>1.0995370370370371E-3</v>
      </c>
      <c r="N8" s="112"/>
      <c r="O8" s="112">
        <v>3.1249999999999997E-3</v>
      </c>
      <c r="P8" s="112"/>
      <c r="Q8" s="112"/>
      <c r="R8" s="112"/>
      <c r="S8" s="112"/>
      <c r="T8" s="112"/>
      <c r="U8" s="112">
        <v>5.1273148148148146E-3</v>
      </c>
      <c r="V8" s="112">
        <v>3.3101851851851851E-3</v>
      </c>
      <c r="W8" s="112"/>
      <c r="X8" s="112">
        <v>1.0300925925925926E-3</v>
      </c>
      <c r="Y8" s="113"/>
      <c r="Z8" s="51">
        <f t="array" ref="Z8">SUMPRODUCT(IF(I8:X8&gt;0,1,0),I$3:X$3)</f>
        <v>21.228573570678833</v>
      </c>
      <c r="AA8" s="130">
        <v>3</v>
      </c>
      <c r="AB8" s="130">
        <f t="shared" ref="AB8" si="0">COUNTIF(I8:X8,"&gt;0")</f>
        <v>7</v>
      </c>
      <c r="AC8" s="127"/>
      <c r="AD8" s="127"/>
      <c r="AE8" s="127"/>
      <c r="AF8" s="127"/>
      <c r="AG8" s="127"/>
      <c r="AH8" s="127"/>
      <c r="AI8" s="32"/>
      <c r="AJ8" s="32"/>
      <c r="AK8" s="32"/>
      <c r="AL8" s="32"/>
      <c r="AM8" s="32"/>
      <c r="AN8" s="32"/>
    </row>
    <row r="9" spans="1:42" ht="15.75" customHeight="1">
      <c r="A9" s="147"/>
      <c r="B9" s="134"/>
      <c r="C9" s="1" t="s">
        <v>17</v>
      </c>
      <c r="D9" s="19">
        <v>34492</v>
      </c>
      <c r="E9" s="87">
        <v>3</v>
      </c>
      <c r="F9" s="87" t="s">
        <v>7</v>
      </c>
      <c r="G9" s="134"/>
      <c r="H9" s="13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14"/>
      <c r="Z9" s="50">
        <f t="shared" ref="Z9" si="1">SUM(I8:X8)</f>
        <v>2.0949074074074075E-2</v>
      </c>
      <c r="AA9" s="159"/>
      <c r="AB9" s="131"/>
      <c r="AC9" s="127"/>
      <c r="AD9" s="127"/>
      <c r="AE9" s="127"/>
      <c r="AF9" s="127"/>
      <c r="AG9" s="127"/>
      <c r="AH9" s="127"/>
      <c r="AI9" s="32"/>
      <c r="AJ9" s="32"/>
      <c r="AK9" s="32"/>
      <c r="AL9" s="32"/>
      <c r="AM9" s="32"/>
      <c r="AN9" s="32"/>
    </row>
    <row r="10" spans="1:42" ht="15.75" customHeight="1">
      <c r="A10" s="148">
        <v>4</v>
      </c>
      <c r="B10" s="142" t="s">
        <v>18</v>
      </c>
      <c r="C10" s="3" t="s">
        <v>19</v>
      </c>
      <c r="D10" s="21">
        <v>30579</v>
      </c>
      <c r="E10" s="88">
        <v>2</v>
      </c>
      <c r="F10" s="88" t="s">
        <v>7</v>
      </c>
      <c r="G10" s="122" t="s">
        <v>20</v>
      </c>
      <c r="H10" s="44" t="s">
        <v>21</v>
      </c>
      <c r="I10" s="110">
        <v>4.5370370370370365E-3</v>
      </c>
      <c r="J10" s="110"/>
      <c r="K10" s="110"/>
      <c r="L10" s="110"/>
      <c r="M10" s="110"/>
      <c r="N10" s="110"/>
      <c r="O10" s="110"/>
      <c r="P10" s="110"/>
      <c r="Q10" s="110"/>
      <c r="R10" s="110">
        <v>3.9351851851851857E-3</v>
      </c>
      <c r="S10" s="110"/>
      <c r="T10" s="110"/>
      <c r="U10" s="110"/>
      <c r="V10" s="110">
        <v>4.9652777777777777E-3</v>
      </c>
      <c r="W10" s="110"/>
      <c r="X10" s="110">
        <v>6.8287037037037025E-4</v>
      </c>
      <c r="Y10" s="115"/>
      <c r="Z10" s="81">
        <f t="array" ref="Z10">SUMPRODUCT(IF(I10:X10&gt;0,1,0),I$3:X$3)</f>
        <v>7.4907161803713525</v>
      </c>
      <c r="AA10" s="160">
        <v>4</v>
      </c>
      <c r="AB10" s="128">
        <f t="shared" ref="AB10" si="2">COUNTIF(I10:X10,"&gt;0")</f>
        <v>4</v>
      </c>
      <c r="AC10" s="132"/>
      <c r="AD10" s="132"/>
      <c r="AE10" s="132"/>
      <c r="AF10" s="132"/>
      <c r="AG10" s="132"/>
      <c r="AH10" s="132"/>
      <c r="AI10" s="32"/>
      <c r="AJ10" s="32"/>
      <c r="AK10" s="32"/>
      <c r="AL10" s="32"/>
      <c r="AM10" s="32"/>
      <c r="AN10" s="32"/>
    </row>
    <row r="11" spans="1:42" ht="15.75" customHeight="1">
      <c r="A11" s="147"/>
      <c r="B11" s="134"/>
      <c r="C11" s="5" t="s">
        <v>22</v>
      </c>
      <c r="D11" s="22">
        <v>32666</v>
      </c>
      <c r="E11" s="89">
        <v>3</v>
      </c>
      <c r="F11" s="89" t="s">
        <v>7</v>
      </c>
      <c r="G11" s="123"/>
      <c r="H11" s="44" t="s">
        <v>12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4"/>
      <c r="Z11" s="53">
        <f t="shared" ref="Z11" si="3">SUM(I10:X10)</f>
        <v>1.4120370370370368E-2</v>
      </c>
      <c r="AA11" s="159"/>
      <c r="AB11" s="129"/>
      <c r="AC11" s="132"/>
      <c r="AD11" s="132"/>
      <c r="AE11" s="132"/>
      <c r="AF11" s="132"/>
      <c r="AG11" s="132"/>
      <c r="AH11" s="132"/>
      <c r="AI11" s="32"/>
      <c r="AJ11" s="32"/>
      <c r="AK11" s="32"/>
      <c r="AL11" s="32"/>
      <c r="AM11" s="32"/>
      <c r="AN11" s="32"/>
    </row>
    <row r="12" spans="1:42" ht="15.75" customHeight="1">
      <c r="A12" s="146">
        <v>5</v>
      </c>
      <c r="B12" s="141" t="s">
        <v>23</v>
      </c>
      <c r="C12" s="1" t="s">
        <v>24</v>
      </c>
      <c r="D12" s="19">
        <v>32548</v>
      </c>
      <c r="E12" s="87" t="s">
        <v>25</v>
      </c>
      <c r="F12" s="87" t="s">
        <v>6</v>
      </c>
      <c r="G12" s="133" t="s">
        <v>20</v>
      </c>
      <c r="H12" s="135" t="s">
        <v>12</v>
      </c>
      <c r="I12" s="112"/>
      <c r="J12" s="106">
        <v>1.1574074074074073E-3</v>
      </c>
      <c r="K12" s="106">
        <v>1.8518518518518517E-3</v>
      </c>
      <c r="L12" s="106">
        <v>3.7037037037037034E-3</v>
      </c>
      <c r="M12" s="106">
        <v>3.3564814814814812E-4</v>
      </c>
      <c r="N12" s="106">
        <v>6.2500000000000001E-4</v>
      </c>
      <c r="O12" s="106">
        <v>1.0995370370370371E-3</v>
      </c>
      <c r="P12" s="106">
        <v>3.9930555555555561E-3</v>
      </c>
      <c r="Q12" s="106">
        <v>1.2847222222222223E-3</v>
      </c>
      <c r="R12" s="106">
        <v>1.3657407407407409E-3</v>
      </c>
      <c r="S12" s="106">
        <v>6.9444444444444447E-4</v>
      </c>
      <c r="T12" s="106"/>
      <c r="U12" s="106">
        <v>1.9328703703703704E-3</v>
      </c>
      <c r="V12" s="106">
        <v>1.6203703703703703E-3</v>
      </c>
      <c r="W12" s="106"/>
      <c r="X12" s="106">
        <v>5.0925925925925921E-4</v>
      </c>
      <c r="Y12" s="113"/>
      <c r="Z12" s="51">
        <f t="array" ref="Z12">SUMPRODUCT(IF(I12:X12&gt;0,1,0),I$3:X$3)</f>
        <v>48.234884450468414</v>
      </c>
      <c r="AA12" s="130">
        <v>5</v>
      </c>
      <c r="AB12" s="130">
        <f t="shared" ref="AB12" si="4">COUNTIF(I12:X12,"&gt;0")</f>
        <v>13</v>
      </c>
      <c r="AC12" s="127"/>
      <c r="AD12" s="127"/>
      <c r="AE12" s="127"/>
      <c r="AF12" s="127"/>
      <c r="AG12" s="127"/>
      <c r="AH12" s="127"/>
      <c r="AI12" s="32"/>
      <c r="AJ12" s="32"/>
      <c r="AK12" s="32"/>
      <c r="AL12" s="32"/>
      <c r="AM12" s="32"/>
      <c r="AN12" s="32"/>
    </row>
    <row r="13" spans="1:42" ht="15.75" customHeight="1">
      <c r="A13" s="147"/>
      <c r="B13" s="134"/>
      <c r="C13" s="9" t="s">
        <v>26</v>
      </c>
      <c r="D13" s="19">
        <v>31787</v>
      </c>
      <c r="E13" s="87" t="s">
        <v>25</v>
      </c>
      <c r="F13" s="87" t="s">
        <v>6</v>
      </c>
      <c r="G13" s="134"/>
      <c r="H13" s="136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14"/>
      <c r="Z13" s="50">
        <f t="shared" ref="Z13" si="5">SUM(I12:X12)</f>
        <v>2.0173611111111107E-2</v>
      </c>
      <c r="AA13" s="159"/>
      <c r="AB13" s="131"/>
      <c r="AC13" s="127"/>
      <c r="AD13" s="127"/>
      <c r="AE13" s="127"/>
      <c r="AF13" s="127"/>
      <c r="AG13" s="127"/>
      <c r="AH13" s="127"/>
      <c r="AI13" s="32"/>
      <c r="AJ13" s="32"/>
      <c r="AK13" s="32"/>
      <c r="AL13" s="32"/>
      <c r="AM13" s="32"/>
      <c r="AN13" s="32"/>
    </row>
    <row r="14" spans="1:42" ht="15.75" customHeight="1">
      <c r="A14" s="148">
        <v>6</v>
      </c>
      <c r="B14" s="142" t="s">
        <v>27</v>
      </c>
      <c r="C14" s="3" t="s">
        <v>28</v>
      </c>
      <c r="D14" s="21">
        <v>30644</v>
      </c>
      <c r="E14" s="88" t="s">
        <v>7</v>
      </c>
      <c r="F14" s="88" t="s">
        <v>7</v>
      </c>
      <c r="G14" s="122" t="s">
        <v>29</v>
      </c>
      <c r="H14" s="44" t="s">
        <v>12</v>
      </c>
      <c r="I14" s="110"/>
      <c r="J14" s="110"/>
      <c r="K14" s="110"/>
      <c r="L14" s="110"/>
      <c r="M14" s="110"/>
      <c r="N14" s="110"/>
      <c r="O14" s="110">
        <v>3.7962962962962963E-3</v>
      </c>
      <c r="P14" s="110"/>
      <c r="Q14" s="110"/>
      <c r="R14" s="110">
        <v>2.7430555555555559E-3</v>
      </c>
      <c r="S14" s="110"/>
      <c r="T14" s="110"/>
      <c r="U14" s="110"/>
      <c r="V14" s="110"/>
      <c r="W14" s="110">
        <v>5.5555555555555556E-4</v>
      </c>
      <c r="X14" s="110">
        <v>6.134259259259259E-4</v>
      </c>
      <c r="Y14" s="115"/>
      <c r="Z14" s="81">
        <f t="array" ref="Z14">SUMPRODUCT(IF(I14:X14&gt;0,1,0),I$3:X$3)</f>
        <v>9.1944198840750566</v>
      </c>
      <c r="AA14" s="160">
        <v>6</v>
      </c>
      <c r="AB14" s="128">
        <f t="shared" ref="AB14" si="6">COUNTIF(I14:X14,"&gt;0")</f>
        <v>4</v>
      </c>
      <c r="AC14" s="132"/>
      <c r="AD14" s="132"/>
      <c r="AE14" s="132"/>
      <c r="AF14" s="132"/>
      <c r="AG14" s="132"/>
      <c r="AH14" s="132"/>
      <c r="AI14" s="32"/>
      <c r="AJ14" s="32"/>
      <c r="AK14" s="32"/>
      <c r="AL14" s="32"/>
      <c r="AM14" s="32"/>
      <c r="AN14" s="32"/>
    </row>
    <row r="15" spans="1:42" ht="15.75" customHeight="1">
      <c r="A15" s="147"/>
      <c r="B15" s="134"/>
      <c r="C15" s="5" t="s">
        <v>30</v>
      </c>
      <c r="D15" s="22">
        <v>32286</v>
      </c>
      <c r="E15" s="89">
        <v>2</v>
      </c>
      <c r="F15" s="89" t="s">
        <v>7</v>
      </c>
      <c r="G15" s="123"/>
      <c r="H15" s="46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4"/>
      <c r="Z15" s="53">
        <f t="shared" ref="Z15" si="7">SUM(I14:X14)</f>
        <v>7.7083333333333335E-3</v>
      </c>
      <c r="AA15" s="159"/>
      <c r="AB15" s="129"/>
      <c r="AC15" s="132"/>
      <c r="AD15" s="132"/>
      <c r="AE15" s="132"/>
      <c r="AF15" s="132"/>
      <c r="AG15" s="132"/>
      <c r="AH15" s="132"/>
      <c r="AI15" s="32"/>
      <c r="AJ15" s="32"/>
      <c r="AK15" s="32"/>
      <c r="AL15" s="32"/>
      <c r="AM15" s="32"/>
      <c r="AN15" s="32"/>
    </row>
    <row r="16" spans="1:42" ht="15.75" customHeight="1">
      <c r="A16" s="146">
        <v>7</v>
      </c>
      <c r="B16" s="141" t="s">
        <v>31</v>
      </c>
      <c r="C16" s="9" t="s">
        <v>32</v>
      </c>
      <c r="D16" s="19">
        <v>29713</v>
      </c>
      <c r="E16" s="87">
        <v>3</v>
      </c>
      <c r="F16" s="87" t="s">
        <v>7</v>
      </c>
      <c r="G16" s="133" t="s">
        <v>20</v>
      </c>
      <c r="H16" s="135" t="s">
        <v>12</v>
      </c>
      <c r="I16" s="112">
        <v>2.1874999999999998E-3</v>
      </c>
      <c r="J16" s="106"/>
      <c r="K16" s="106"/>
      <c r="L16" s="106"/>
      <c r="M16" s="106"/>
      <c r="N16" s="106"/>
      <c r="O16" s="106"/>
      <c r="P16" s="106"/>
      <c r="Q16" s="106">
        <v>2.0254629629629629E-3</v>
      </c>
      <c r="R16" s="106"/>
      <c r="S16" s="106"/>
      <c r="T16" s="106"/>
      <c r="U16" s="106"/>
      <c r="V16" s="106"/>
      <c r="W16" s="106"/>
      <c r="X16" s="106"/>
      <c r="Y16" s="113"/>
      <c r="Z16" s="51">
        <f t="array" ref="Z16">SUMPRODUCT(IF(I16:X16&gt;0,1,0),I$3:X$3)</f>
        <v>3.0750000000000002</v>
      </c>
      <c r="AA16" s="130">
        <v>7</v>
      </c>
      <c r="AB16" s="130">
        <f t="shared" ref="AB16" si="8">COUNTIF(I16:X16,"&gt;0")</f>
        <v>2</v>
      </c>
      <c r="AC16" s="127"/>
      <c r="AD16" s="127"/>
      <c r="AE16" s="127"/>
      <c r="AF16" s="127"/>
      <c r="AG16" s="127"/>
      <c r="AH16" s="127"/>
      <c r="AI16" s="32"/>
      <c r="AJ16" s="32"/>
      <c r="AK16" s="32"/>
      <c r="AL16" s="32"/>
      <c r="AM16" s="32"/>
      <c r="AN16" s="32"/>
    </row>
    <row r="17" spans="1:34" ht="15.75" customHeight="1">
      <c r="A17" s="147"/>
      <c r="B17" s="134"/>
      <c r="C17" s="9" t="s">
        <v>33</v>
      </c>
      <c r="D17" s="19">
        <v>32470</v>
      </c>
      <c r="E17" s="87">
        <v>2</v>
      </c>
      <c r="F17" s="87" t="s">
        <v>7</v>
      </c>
      <c r="G17" s="134"/>
      <c r="H17" s="13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14"/>
      <c r="Z17" s="50">
        <f t="shared" ref="Z17" si="9">SUM(I16:X16)</f>
        <v>4.2129629629629626E-3</v>
      </c>
      <c r="AA17" s="159"/>
      <c r="AB17" s="131"/>
      <c r="AC17" s="127"/>
      <c r="AD17" s="127"/>
      <c r="AE17" s="127"/>
      <c r="AF17" s="127"/>
      <c r="AG17" s="127"/>
      <c r="AH17" s="127"/>
    </row>
    <row r="18" spans="1:34" ht="15.75" customHeight="1">
      <c r="A18" s="148">
        <v>8</v>
      </c>
      <c r="B18" s="142" t="s">
        <v>34</v>
      </c>
      <c r="C18" s="3" t="s">
        <v>35</v>
      </c>
      <c r="D18" s="21">
        <v>32744</v>
      </c>
      <c r="E18" s="88">
        <v>2</v>
      </c>
      <c r="F18" s="88" t="s">
        <v>7</v>
      </c>
      <c r="G18" s="122" t="s">
        <v>37</v>
      </c>
      <c r="H18" s="44" t="s">
        <v>21</v>
      </c>
      <c r="I18" s="110">
        <v>2.0833333333333333E-3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>
        <v>1.8518518518518518E-4</v>
      </c>
      <c r="Y18" s="115"/>
      <c r="Z18" s="81">
        <f t="array" ref="Z18">SUMPRODUCT(IF(I18:X18&gt;0,1,0),I$3:X$3)</f>
        <v>2.2769230769230768</v>
      </c>
      <c r="AA18" s="160">
        <v>8</v>
      </c>
      <c r="AB18" s="128">
        <f t="shared" ref="AB18" si="10">COUNTIF(I18:X18,"&gt;0")</f>
        <v>2</v>
      </c>
      <c r="AC18" s="132"/>
      <c r="AD18" s="132"/>
      <c r="AE18" s="132"/>
      <c r="AF18" s="132"/>
      <c r="AG18" s="132"/>
      <c r="AH18" s="132"/>
    </row>
    <row r="19" spans="1:34" ht="15.75" customHeight="1">
      <c r="A19" s="147"/>
      <c r="B19" s="134"/>
      <c r="C19" s="5" t="s">
        <v>36</v>
      </c>
      <c r="D19" s="22">
        <v>32447</v>
      </c>
      <c r="E19" s="89">
        <v>3</v>
      </c>
      <c r="F19" s="89" t="s">
        <v>7</v>
      </c>
      <c r="G19" s="123"/>
      <c r="H19" s="46" t="s">
        <v>12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4"/>
      <c r="Z19" s="53">
        <f t="shared" ref="Z19" si="11">SUM(I18:X18)</f>
        <v>2.2685185185185187E-3</v>
      </c>
      <c r="AA19" s="159"/>
      <c r="AB19" s="129"/>
      <c r="AC19" s="132"/>
      <c r="AD19" s="132"/>
      <c r="AE19" s="132"/>
      <c r="AF19" s="132"/>
      <c r="AG19" s="132"/>
      <c r="AH19" s="132"/>
    </row>
    <row r="20" spans="1:34" ht="15.75" customHeight="1">
      <c r="A20" s="146">
        <v>9</v>
      </c>
      <c r="B20" s="141" t="s">
        <v>38</v>
      </c>
      <c r="C20" s="1" t="s">
        <v>39</v>
      </c>
      <c r="D20" s="19">
        <v>29017</v>
      </c>
      <c r="E20" s="87">
        <v>2</v>
      </c>
      <c r="F20" s="87" t="s">
        <v>7</v>
      </c>
      <c r="G20" s="133" t="s">
        <v>40</v>
      </c>
      <c r="H20" s="135" t="s">
        <v>12</v>
      </c>
      <c r="I20" s="112"/>
      <c r="J20" s="106">
        <v>3.0787037037037037E-3</v>
      </c>
      <c r="K20" s="106"/>
      <c r="L20" s="106"/>
      <c r="M20" s="106">
        <v>1.3425925925925925E-3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>
        <v>4.6296296296296293E-4</v>
      </c>
      <c r="Y20" s="113"/>
      <c r="Z20" s="51">
        <f t="array" ref="Z20">SUMPRODUCT(IF(I20:X20&gt;0,1,0),I$3:X$3)</f>
        <v>3.348351648351648</v>
      </c>
      <c r="AA20" s="130">
        <v>9</v>
      </c>
      <c r="AB20" s="130">
        <f t="shared" ref="AB20" si="12">COUNTIF(I20:X20,"&gt;0")</f>
        <v>3</v>
      </c>
      <c r="AC20" s="127"/>
      <c r="AD20" s="127"/>
      <c r="AE20" s="127"/>
      <c r="AF20" s="127"/>
      <c r="AG20" s="127"/>
      <c r="AH20" s="127"/>
    </row>
    <row r="21" spans="1:34" ht="15.75" customHeight="1">
      <c r="A21" s="147"/>
      <c r="B21" s="134"/>
      <c r="C21" s="1" t="s">
        <v>41</v>
      </c>
      <c r="D21" s="19">
        <v>31183</v>
      </c>
      <c r="E21" s="87">
        <v>2</v>
      </c>
      <c r="F21" s="87" t="s">
        <v>7</v>
      </c>
      <c r="G21" s="134"/>
      <c r="H21" s="13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14"/>
      <c r="Z21" s="50">
        <f t="shared" ref="Z21" si="13">SUM(I20:X20)</f>
        <v>4.8842592592592592E-3</v>
      </c>
      <c r="AA21" s="159"/>
      <c r="AB21" s="131"/>
      <c r="AC21" s="127"/>
      <c r="AD21" s="127"/>
      <c r="AE21" s="127"/>
      <c r="AF21" s="127"/>
      <c r="AG21" s="127"/>
      <c r="AH21" s="127"/>
    </row>
    <row r="22" spans="1:34" ht="15.75" customHeight="1">
      <c r="A22" s="148">
        <v>10</v>
      </c>
      <c r="B22" s="142" t="s">
        <v>42</v>
      </c>
      <c r="C22" s="3" t="s">
        <v>43</v>
      </c>
      <c r="D22" s="21">
        <v>32271</v>
      </c>
      <c r="E22" s="88" t="s">
        <v>25</v>
      </c>
      <c r="F22" s="88" t="s">
        <v>7</v>
      </c>
      <c r="G22" s="122" t="s">
        <v>44</v>
      </c>
      <c r="H22" s="137" t="s">
        <v>8</v>
      </c>
      <c r="I22" s="110"/>
      <c r="J22" s="110">
        <v>2.1296296296296298E-3</v>
      </c>
      <c r="K22" s="110">
        <v>2.7546296296296294E-3</v>
      </c>
      <c r="L22" s="110">
        <v>3.4375E-3</v>
      </c>
      <c r="M22" s="110">
        <v>9.9537037037037042E-4</v>
      </c>
      <c r="N22" s="110">
        <v>8.7962962962962962E-4</v>
      </c>
      <c r="O22" s="110">
        <v>2.4537037037037036E-3</v>
      </c>
      <c r="P22" s="110">
        <v>3.7500000000000003E-3</v>
      </c>
      <c r="Q22" s="110"/>
      <c r="R22" s="110"/>
      <c r="S22" s="110"/>
      <c r="T22" s="110"/>
      <c r="U22" s="110">
        <v>3.9699074074074072E-3</v>
      </c>
      <c r="V22" s="110">
        <v>3.0555555555555557E-3</v>
      </c>
      <c r="W22" s="110"/>
      <c r="X22" s="110">
        <v>3.1250000000000001E-4</v>
      </c>
      <c r="Y22" s="115"/>
      <c r="Z22" s="81">
        <f t="array" ref="Z22">SUMPRODUCT(IF(I22:X22&gt;0,1,0),I$3:X$3)</f>
        <v>41.946091347020136</v>
      </c>
      <c r="AA22" s="160">
        <v>10</v>
      </c>
      <c r="AB22" s="128">
        <f t="shared" ref="AB22" si="14">COUNTIF(I22:X22,"&gt;0")</f>
        <v>10</v>
      </c>
      <c r="AC22" s="132"/>
      <c r="AD22" s="132"/>
      <c r="AE22" s="132"/>
      <c r="AF22" s="132"/>
      <c r="AG22" s="132"/>
      <c r="AH22" s="132"/>
    </row>
    <row r="23" spans="1:34" ht="15.75" customHeight="1">
      <c r="A23" s="147"/>
      <c r="B23" s="134"/>
      <c r="C23" s="5" t="s">
        <v>266</v>
      </c>
      <c r="D23" s="22">
        <v>33356</v>
      </c>
      <c r="E23" s="89">
        <v>1</v>
      </c>
      <c r="F23" s="89" t="s">
        <v>7</v>
      </c>
      <c r="G23" s="123"/>
      <c r="H23" s="138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4"/>
      <c r="Z23" s="53">
        <f t="shared" ref="Z23" si="15">SUM(I22:X22)</f>
        <v>2.3738425925925927E-2</v>
      </c>
      <c r="AA23" s="159"/>
      <c r="AB23" s="129"/>
      <c r="AC23" s="132"/>
      <c r="AD23" s="132"/>
      <c r="AE23" s="132"/>
      <c r="AF23" s="132"/>
      <c r="AG23" s="132"/>
      <c r="AH23" s="132"/>
    </row>
    <row r="24" spans="1:34" ht="15.75" customHeight="1">
      <c r="A24" s="146">
        <v>11</v>
      </c>
      <c r="B24" s="141" t="s">
        <v>45</v>
      </c>
      <c r="C24" s="1" t="s">
        <v>46</v>
      </c>
      <c r="D24" s="19">
        <v>31288</v>
      </c>
      <c r="E24" s="87">
        <v>1</v>
      </c>
      <c r="F24" s="87" t="s">
        <v>7</v>
      </c>
      <c r="G24" s="133" t="s">
        <v>40</v>
      </c>
      <c r="H24" s="47" t="s">
        <v>12</v>
      </c>
      <c r="I24" s="112">
        <v>2.3958333333333336E-3</v>
      </c>
      <c r="J24" s="106">
        <v>2.5115740740740741E-3</v>
      </c>
      <c r="K24" s="106"/>
      <c r="L24" s="106">
        <v>3.3912037037037036E-3</v>
      </c>
      <c r="M24" s="106"/>
      <c r="N24" s="106"/>
      <c r="O24" s="106"/>
      <c r="P24" s="106"/>
      <c r="Q24" s="106">
        <v>2.7893518518518519E-3</v>
      </c>
      <c r="R24" s="106"/>
      <c r="S24" s="106"/>
      <c r="T24" s="106"/>
      <c r="U24" s="106">
        <v>4.1203703703703706E-3</v>
      </c>
      <c r="V24" s="106">
        <v>3.483796296296296E-3</v>
      </c>
      <c r="W24" s="106"/>
      <c r="X24" s="106">
        <v>4.1666666666666669E-4</v>
      </c>
      <c r="Y24" s="113"/>
      <c r="Z24" s="51">
        <f t="array" ref="Z24">SUMPRODUCT(IF(I24:X24&gt;0,1,0),I$3:X$3)</f>
        <v>19.399869866975131</v>
      </c>
      <c r="AA24" s="130">
        <v>11</v>
      </c>
      <c r="AB24" s="130">
        <f t="shared" ref="AB24" si="16">COUNTIF(I24:X24,"&gt;0")</f>
        <v>7</v>
      </c>
      <c r="AC24" s="127"/>
      <c r="AD24" s="127"/>
      <c r="AE24" s="127"/>
      <c r="AF24" s="127"/>
      <c r="AG24" s="127"/>
      <c r="AH24" s="127"/>
    </row>
    <row r="25" spans="1:34" ht="15.75" customHeight="1">
      <c r="A25" s="147"/>
      <c r="B25" s="134"/>
      <c r="C25" s="1" t="s">
        <v>47</v>
      </c>
      <c r="D25" s="19">
        <v>30669</v>
      </c>
      <c r="E25" s="87">
        <v>1</v>
      </c>
      <c r="F25" s="87" t="s">
        <v>7</v>
      </c>
      <c r="G25" s="134"/>
      <c r="H25" s="48" t="s">
        <v>48</v>
      </c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14"/>
      <c r="Z25" s="50">
        <f t="shared" ref="Z25" si="17">SUM(I24:X24)</f>
        <v>1.9108796296296297E-2</v>
      </c>
      <c r="AA25" s="159"/>
      <c r="AB25" s="131"/>
      <c r="AC25" s="127"/>
      <c r="AD25" s="127"/>
      <c r="AE25" s="127"/>
      <c r="AF25" s="127"/>
      <c r="AG25" s="127"/>
      <c r="AH25" s="127"/>
    </row>
    <row r="26" spans="1:34" ht="15.75" customHeight="1">
      <c r="A26" s="148">
        <v>12</v>
      </c>
      <c r="B26" s="142" t="s">
        <v>49</v>
      </c>
      <c r="C26" s="3" t="s">
        <v>50</v>
      </c>
      <c r="D26" s="21">
        <v>28698</v>
      </c>
      <c r="E26" s="88">
        <v>2</v>
      </c>
      <c r="F26" s="88" t="s">
        <v>7</v>
      </c>
      <c r="G26" s="6" t="s">
        <v>20</v>
      </c>
      <c r="H26" s="44" t="s">
        <v>12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v>2.4305555555555556E-3</v>
      </c>
      <c r="S26" s="110"/>
      <c r="T26" s="110">
        <v>5.3356481481481484E-3</v>
      </c>
      <c r="U26" s="110"/>
      <c r="V26" s="110"/>
      <c r="W26" s="110">
        <v>1.2384259259259258E-3</v>
      </c>
      <c r="X26" s="110">
        <v>4.7453703703703704E-4</v>
      </c>
      <c r="Y26" s="115"/>
      <c r="Z26" s="81">
        <f t="array" ref="Z26">SUMPRODUCT(IF(I26:X26&gt;0,1,0),I$3:X$3)</f>
        <v>9.7764304660856389</v>
      </c>
      <c r="AA26" s="160">
        <v>12</v>
      </c>
      <c r="AB26" s="128">
        <f t="shared" ref="AB26" si="18">COUNTIF(I26:X26,"&gt;0")</f>
        <v>4</v>
      </c>
      <c r="AC26" s="132"/>
      <c r="AD26" s="132"/>
      <c r="AE26" s="132"/>
      <c r="AF26" s="132"/>
      <c r="AG26" s="132"/>
      <c r="AH26" s="132"/>
    </row>
    <row r="27" spans="1:34" ht="15.75" customHeight="1">
      <c r="A27" s="147"/>
      <c r="B27" s="134"/>
      <c r="C27" s="5" t="s">
        <v>51</v>
      </c>
      <c r="D27" s="22">
        <v>30993</v>
      </c>
      <c r="E27" s="89">
        <v>2</v>
      </c>
      <c r="F27" s="89" t="s">
        <v>7</v>
      </c>
      <c r="G27" s="6"/>
      <c r="H27" s="46" t="s">
        <v>52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4"/>
      <c r="Z27" s="53">
        <f t="shared" ref="Z27" si="19">SUM(I26:X26)</f>
        <v>9.479166666666667E-3</v>
      </c>
      <c r="AA27" s="159"/>
      <c r="AB27" s="129"/>
      <c r="AC27" s="132"/>
      <c r="AD27" s="132"/>
      <c r="AE27" s="132"/>
      <c r="AF27" s="132"/>
      <c r="AG27" s="132"/>
      <c r="AH27" s="132"/>
    </row>
    <row r="28" spans="1:34" ht="15.75" customHeight="1">
      <c r="A28" s="146">
        <v>13</v>
      </c>
      <c r="B28" s="141" t="s">
        <v>53</v>
      </c>
      <c r="C28" s="9" t="s">
        <v>54</v>
      </c>
      <c r="D28" s="19">
        <v>28156</v>
      </c>
      <c r="E28" s="87">
        <v>2</v>
      </c>
      <c r="F28" s="87" t="s">
        <v>6</v>
      </c>
      <c r="G28" s="17" t="s">
        <v>55</v>
      </c>
      <c r="H28" s="47" t="s">
        <v>56</v>
      </c>
      <c r="I28" s="112"/>
      <c r="J28" s="106"/>
      <c r="K28" s="106">
        <v>3.7615740740740739E-3</v>
      </c>
      <c r="L28" s="106"/>
      <c r="M28" s="106"/>
      <c r="N28" s="106">
        <v>7.407407407407407E-4</v>
      </c>
      <c r="O28" s="106">
        <v>2.0833333333333333E-3</v>
      </c>
      <c r="P28" s="156">
        <v>3.1249999999999997E-3</v>
      </c>
      <c r="Q28" s="106"/>
      <c r="R28" s="106"/>
      <c r="S28" s="106"/>
      <c r="T28" s="106"/>
      <c r="U28" s="106">
        <v>3.6921296296296298E-3</v>
      </c>
      <c r="V28" s="106">
        <v>2.673611111111111E-3</v>
      </c>
      <c r="W28" s="106"/>
      <c r="X28" s="106">
        <v>5.4398148148148144E-4</v>
      </c>
      <c r="Y28" s="113"/>
      <c r="Z28" s="51">
        <f t="array" ref="Z28">SUMPRODUCT(IF(I28:X28&gt;0,1,0),I$3:X$3)</f>
        <v>31.982355083283878</v>
      </c>
      <c r="AA28" s="130">
        <v>13</v>
      </c>
      <c r="AB28" s="130">
        <f t="shared" ref="AB28" si="20">COUNTIF(I28:X28,"&gt;0")</f>
        <v>7</v>
      </c>
      <c r="AC28" s="127"/>
      <c r="AD28" s="127"/>
      <c r="AE28" s="127"/>
      <c r="AF28" s="127"/>
      <c r="AG28" s="127"/>
      <c r="AH28" s="127"/>
    </row>
    <row r="29" spans="1:34" ht="15.75" customHeight="1">
      <c r="A29" s="147"/>
      <c r="B29" s="134"/>
      <c r="C29" s="9" t="s">
        <v>57</v>
      </c>
      <c r="D29" s="19">
        <v>36301</v>
      </c>
      <c r="E29" s="87" t="s">
        <v>7</v>
      </c>
      <c r="F29" s="87">
        <v>3</v>
      </c>
      <c r="G29" s="10" t="s">
        <v>58</v>
      </c>
      <c r="H29" s="48" t="s">
        <v>12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14"/>
      <c r="Z29" s="50">
        <f t="shared" ref="Z29" si="21">SUM(I28:X28)</f>
        <v>1.6620370370370372E-2</v>
      </c>
      <c r="AA29" s="159"/>
      <c r="AB29" s="131"/>
      <c r="AC29" s="127"/>
      <c r="AD29" s="127"/>
      <c r="AE29" s="127"/>
      <c r="AF29" s="127"/>
      <c r="AG29" s="127"/>
      <c r="AH29" s="127"/>
    </row>
    <row r="30" spans="1:34" ht="15.75" customHeight="1">
      <c r="A30" s="148">
        <v>14</v>
      </c>
      <c r="B30" s="142" t="s">
        <v>59</v>
      </c>
      <c r="C30" s="3" t="s">
        <v>60</v>
      </c>
      <c r="D30" s="21">
        <v>33131</v>
      </c>
      <c r="E30" s="88">
        <v>1</v>
      </c>
      <c r="F30" s="88" t="s">
        <v>7</v>
      </c>
      <c r="G30" s="122" t="s">
        <v>11</v>
      </c>
      <c r="H30" s="137" t="s">
        <v>12</v>
      </c>
      <c r="I30" s="110"/>
      <c r="J30" s="110">
        <v>1.9675925925925928E-3</v>
      </c>
      <c r="K30" s="110">
        <v>3.2291666666666666E-3</v>
      </c>
      <c r="L30" s="110"/>
      <c r="M30" s="110">
        <v>2.4768518518518516E-3</v>
      </c>
      <c r="N30" s="110">
        <v>1.0416666666666667E-3</v>
      </c>
      <c r="O30" s="110">
        <v>2.488425925925926E-3</v>
      </c>
      <c r="P30" s="110">
        <v>5.2546296296296299E-3</v>
      </c>
      <c r="Q30" s="110"/>
      <c r="R30" s="110"/>
      <c r="S30" s="110"/>
      <c r="T30" s="110"/>
      <c r="U30" s="110"/>
      <c r="V30" s="110"/>
      <c r="W30" s="110"/>
      <c r="X30" s="110">
        <v>7.175925925925927E-4</v>
      </c>
      <c r="Y30" s="115"/>
      <c r="Z30" s="81">
        <f t="array" ref="Z30">SUMPRODUCT(IF(I30:X30&gt;0,1,0),I$3:X$3)</f>
        <v>27.769573128396658</v>
      </c>
      <c r="AA30" s="160">
        <v>14</v>
      </c>
      <c r="AB30" s="128">
        <f t="shared" ref="AB30" si="22">COUNTIF(I30:X30,"&gt;0")</f>
        <v>7</v>
      </c>
      <c r="AC30" s="132"/>
      <c r="AD30" s="132"/>
      <c r="AE30" s="132"/>
      <c r="AF30" s="132"/>
      <c r="AG30" s="132"/>
      <c r="AH30" s="132"/>
    </row>
    <row r="31" spans="1:34" ht="15.75" customHeight="1">
      <c r="A31" s="147"/>
      <c r="B31" s="134"/>
      <c r="C31" s="5" t="s">
        <v>61</v>
      </c>
      <c r="D31" s="22">
        <v>31496</v>
      </c>
      <c r="E31" s="89">
        <v>1</v>
      </c>
      <c r="F31" s="89" t="s">
        <v>7</v>
      </c>
      <c r="G31" s="123"/>
      <c r="H31" s="138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4"/>
      <c r="Z31" s="53">
        <f t="shared" ref="Z31" si="23">SUM(I30:X30)</f>
        <v>1.7175925925925928E-2</v>
      </c>
      <c r="AA31" s="159"/>
      <c r="AB31" s="129"/>
      <c r="AC31" s="132"/>
      <c r="AD31" s="127"/>
      <c r="AE31" s="127"/>
      <c r="AF31" s="127"/>
      <c r="AG31" s="127"/>
      <c r="AH31" s="127"/>
    </row>
    <row r="32" spans="1:34" ht="15.75" customHeight="1">
      <c r="A32" s="146">
        <v>15</v>
      </c>
      <c r="B32" s="141" t="s">
        <v>62</v>
      </c>
      <c r="C32" s="9" t="s">
        <v>63</v>
      </c>
      <c r="D32" s="19">
        <v>29740</v>
      </c>
      <c r="E32" s="87">
        <v>2</v>
      </c>
      <c r="F32" s="87">
        <v>2</v>
      </c>
      <c r="G32" s="133" t="s">
        <v>64</v>
      </c>
      <c r="H32" s="135" t="s">
        <v>65</v>
      </c>
      <c r="I32" s="112"/>
      <c r="J32" s="106">
        <v>3.0439814814814821E-3</v>
      </c>
      <c r="K32" s="106"/>
      <c r="L32" s="106"/>
      <c r="M32" s="106"/>
      <c r="N32" s="106"/>
      <c r="O32" s="106">
        <v>4.2708333333333339E-3</v>
      </c>
      <c r="P32" s="106"/>
      <c r="Q32" s="106">
        <v>4.0624999999999993E-3</v>
      </c>
      <c r="R32" s="106"/>
      <c r="S32" s="106"/>
      <c r="T32" s="106"/>
      <c r="U32" s="106"/>
      <c r="V32" s="106">
        <v>2.9745370370370373E-3</v>
      </c>
      <c r="W32" s="106"/>
      <c r="X32" s="106">
        <v>7.6388888888888893E-4</v>
      </c>
      <c r="Y32" s="113"/>
      <c r="Z32" s="51">
        <f t="array" ref="Z32">SUMPRODUCT(IF(I32:X32&gt;0,1,0),I$3:X$3)</f>
        <v>10.527055352055353</v>
      </c>
      <c r="AA32" s="130">
        <v>15</v>
      </c>
      <c r="AB32" s="130">
        <f t="shared" ref="AB32" si="24">COUNTIF(I32:X32,"&gt;0")</f>
        <v>5</v>
      </c>
      <c r="AC32" s="127"/>
      <c r="AD32" s="127"/>
      <c r="AE32" s="127"/>
      <c r="AF32" s="127"/>
      <c r="AG32" s="127"/>
      <c r="AH32" s="127"/>
    </row>
    <row r="33" spans="1:34" ht="15.75" customHeight="1">
      <c r="A33" s="147"/>
      <c r="B33" s="134"/>
      <c r="C33" s="9" t="s">
        <v>66</v>
      </c>
      <c r="D33" s="19">
        <v>31738</v>
      </c>
      <c r="E33" s="87">
        <v>1</v>
      </c>
      <c r="F33" s="87">
        <v>1</v>
      </c>
      <c r="G33" s="134"/>
      <c r="H33" s="13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14"/>
      <c r="Z33" s="50">
        <f t="shared" ref="Z33" si="25">SUM(I32:X32)</f>
        <v>1.5115740740740742E-2</v>
      </c>
      <c r="AA33" s="159"/>
      <c r="AB33" s="131"/>
      <c r="AC33" s="127"/>
      <c r="AD33" s="127"/>
      <c r="AE33" s="127"/>
      <c r="AF33" s="127"/>
      <c r="AG33" s="127"/>
      <c r="AH33" s="127"/>
    </row>
    <row r="34" spans="1:34" ht="15.75" customHeight="1">
      <c r="A34" s="148">
        <v>16</v>
      </c>
      <c r="B34" s="142" t="s">
        <v>67</v>
      </c>
      <c r="C34" s="3" t="s">
        <v>68</v>
      </c>
      <c r="D34" s="21">
        <v>32568</v>
      </c>
      <c r="E34" s="88" t="s">
        <v>6</v>
      </c>
      <c r="F34" s="88" t="s">
        <v>7</v>
      </c>
      <c r="G34" s="122" t="s">
        <v>11</v>
      </c>
      <c r="H34" s="137" t="s">
        <v>12</v>
      </c>
      <c r="I34" s="110">
        <v>3.8194444444444443E-3</v>
      </c>
      <c r="J34" s="110">
        <v>2.8472222222222219E-3</v>
      </c>
      <c r="K34" s="110"/>
      <c r="L34" s="110"/>
      <c r="M34" s="110">
        <v>1.8287037037037037E-3</v>
      </c>
      <c r="N34" s="110"/>
      <c r="O34" s="110"/>
      <c r="P34" s="110"/>
      <c r="Q34" s="110">
        <v>3.2291666666666666E-3</v>
      </c>
      <c r="R34" s="110"/>
      <c r="S34" s="110">
        <v>1.6087962962962963E-3</v>
      </c>
      <c r="T34" s="110">
        <v>4.6643518518518518E-3</v>
      </c>
      <c r="U34" s="110">
        <v>3.8078703703703707E-3</v>
      </c>
      <c r="V34" s="110">
        <v>3.4027777777777784E-3</v>
      </c>
      <c r="W34" s="110">
        <v>8.6805555555555551E-4</v>
      </c>
      <c r="X34" s="110">
        <v>9.3750000000000007E-4</v>
      </c>
      <c r="Y34" s="115"/>
      <c r="Z34" s="81">
        <f t="array" ref="Z34">SUMPRODUCT(IF(I34:X34&gt;0,1,0),I$3:X$3)</f>
        <v>21.193276460381721</v>
      </c>
      <c r="AA34" s="160">
        <v>16</v>
      </c>
      <c r="AB34" s="128">
        <f t="shared" ref="AB34" si="26">COUNTIF(I34:X34,"&gt;0")</f>
        <v>10</v>
      </c>
      <c r="AC34" s="132"/>
      <c r="AD34" s="132"/>
      <c r="AE34" s="132"/>
      <c r="AF34" s="132"/>
      <c r="AG34" s="132"/>
      <c r="AH34" s="132"/>
    </row>
    <row r="35" spans="1:34" ht="15.75" customHeight="1">
      <c r="A35" s="147"/>
      <c r="B35" s="134"/>
      <c r="C35" s="5" t="s">
        <v>69</v>
      </c>
      <c r="D35" s="22">
        <v>33185</v>
      </c>
      <c r="E35" s="89">
        <v>2</v>
      </c>
      <c r="F35" s="89" t="s">
        <v>7</v>
      </c>
      <c r="G35" s="123"/>
      <c r="H35" s="138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4"/>
      <c r="Z35" s="53">
        <f t="shared" ref="Z35" si="27">SUM(I34:X34)</f>
        <v>2.7013888888888893E-2</v>
      </c>
      <c r="AA35" s="159"/>
      <c r="AB35" s="129"/>
      <c r="AC35" s="132"/>
      <c r="AD35" s="127"/>
      <c r="AE35" s="127"/>
      <c r="AF35" s="127"/>
      <c r="AG35" s="127"/>
      <c r="AH35" s="127"/>
    </row>
    <row r="36" spans="1:34" ht="15.75" customHeight="1">
      <c r="A36" s="146">
        <v>17</v>
      </c>
      <c r="B36" s="141" t="s">
        <v>70</v>
      </c>
      <c r="C36" s="1" t="s">
        <v>71</v>
      </c>
      <c r="D36" s="19">
        <v>30067</v>
      </c>
      <c r="E36" s="87">
        <v>1</v>
      </c>
      <c r="F36" s="87" t="s">
        <v>7</v>
      </c>
      <c r="G36" s="133" t="s">
        <v>20</v>
      </c>
      <c r="H36" s="135" t="s">
        <v>12</v>
      </c>
      <c r="I36" s="112">
        <v>2.6967592592592594E-3</v>
      </c>
      <c r="J36" s="106">
        <v>3.472222222222222E-3</v>
      </c>
      <c r="K36" s="106"/>
      <c r="L36" s="106"/>
      <c r="M36" s="106"/>
      <c r="N36" s="106"/>
      <c r="O36" s="106"/>
      <c r="P36" s="106">
        <v>6.2615740740740748E-3</v>
      </c>
      <c r="Q36" s="106"/>
      <c r="R36" s="106">
        <v>3.9004629629629632E-3</v>
      </c>
      <c r="S36" s="106"/>
      <c r="T36" s="106"/>
      <c r="U36" s="106"/>
      <c r="V36" s="106"/>
      <c r="W36" s="106">
        <v>8.9120370370370362E-4</v>
      </c>
      <c r="X36" s="106">
        <v>6.8287037037037025E-4</v>
      </c>
      <c r="Y36" s="113"/>
      <c r="Z36" s="51">
        <f t="array" ref="Z36">SUMPRODUCT(IF(I36:X36&gt;0,1,0),I$3:X$3)</f>
        <v>13.644497692976396</v>
      </c>
      <c r="AA36" s="130">
        <v>17</v>
      </c>
      <c r="AB36" s="130">
        <f t="shared" ref="AB36" si="28">COUNTIF(I36:X36,"&gt;0")</f>
        <v>6</v>
      </c>
      <c r="AC36" s="127"/>
      <c r="AD36" s="127"/>
      <c r="AE36" s="127"/>
      <c r="AF36" s="127"/>
      <c r="AG36" s="127"/>
      <c r="AH36" s="127"/>
    </row>
    <row r="37" spans="1:34" ht="15.75" customHeight="1">
      <c r="A37" s="147"/>
      <c r="B37" s="134"/>
      <c r="C37" s="1" t="s">
        <v>72</v>
      </c>
      <c r="D37" s="19">
        <v>33205</v>
      </c>
      <c r="E37" s="87" t="s">
        <v>7</v>
      </c>
      <c r="F37" s="87" t="s">
        <v>7</v>
      </c>
      <c r="G37" s="134"/>
      <c r="H37" s="13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14"/>
      <c r="Z37" s="50">
        <f t="shared" ref="Z37" si="29">SUM(I36:X36)</f>
        <v>1.7905092592592594E-2</v>
      </c>
      <c r="AA37" s="159"/>
      <c r="AB37" s="131"/>
      <c r="AC37" s="127"/>
      <c r="AD37" s="127"/>
      <c r="AE37" s="127"/>
      <c r="AF37" s="127"/>
      <c r="AG37" s="127"/>
      <c r="AH37" s="127"/>
    </row>
    <row r="38" spans="1:34" ht="15.75" customHeight="1">
      <c r="A38" s="148">
        <v>18</v>
      </c>
      <c r="B38" s="142" t="s">
        <v>73</v>
      </c>
      <c r="C38" s="3" t="s">
        <v>74</v>
      </c>
      <c r="D38" s="21">
        <v>31730</v>
      </c>
      <c r="E38" s="88">
        <v>1</v>
      </c>
      <c r="F38" s="88" t="s">
        <v>7</v>
      </c>
      <c r="G38" s="122" t="s">
        <v>20</v>
      </c>
      <c r="H38" s="137" t="s">
        <v>12</v>
      </c>
      <c r="I38" s="110"/>
      <c r="J38" s="110"/>
      <c r="K38" s="110"/>
      <c r="L38" s="110"/>
      <c r="M38" s="110">
        <v>1.6203703703703703E-3</v>
      </c>
      <c r="N38" s="110"/>
      <c r="O38" s="110"/>
      <c r="P38" s="110"/>
      <c r="Q38" s="110"/>
      <c r="R38" s="110">
        <v>3.6689814814814814E-3</v>
      </c>
      <c r="S38" s="110"/>
      <c r="T38" s="110"/>
      <c r="U38" s="110">
        <v>5.1273148148148146E-3</v>
      </c>
      <c r="V38" s="110">
        <v>5.7060185185185191E-3</v>
      </c>
      <c r="W38" s="110">
        <v>1.0069444444444444E-3</v>
      </c>
      <c r="X38" s="110">
        <v>6.134259259259259E-4</v>
      </c>
      <c r="Y38" s="115"/>
      <c r="Z38" s="81">
        <f t="array" ref="Z38">SUMPRODUCT(IF(I38:X38&gt;0,1,0),I$3:X$3)</f>
        <v>13.174926706687142</v>
      </c>
      <c r="AA38" s="160">
        <v>18</v>
      </c>
      <c r="AB38" s="128">
        <f t="shared" ref="AB38" si="30">COUNTIF(I38:X38,"&gt;0")</f>
        <v>6</v>
      </c>
      <c r="AC38" s="132"/>
      <c r="AD38" s="132"/>
      <c r="AE38" s="132"/>
      <c r="AF38" s="132"/>
      <c r="AG38" s="132"/>
      <c r="AH38" s="132"/>
    </row>
    <row r="39" spans="1:34" ht="15.75" customHeight="1">
      <c r="A39" s="147"/>
      <c r="B39" s="134"/>
      <c r="C39" s="5" t="s">
        <v>75</v>
      </c>
      <c r="D39" s="22">
        <v>34155</v>
      </c>
      <c r="E39" s="89">
        <v>2</v>
      </c>
      <c r="F39" s="89" t="s">
        <v>7</v>
      </c>
      <c r="G39" s="123"/>
      <c r="H39" s="138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4"/>
      <c r="Z39" s="53">
        <f t="shared" ref="Z39" si="31">SUM(I38:X38)</f>
        <v>1.7743055555555557E-2</v>
      </c>
      <c r="AA39" s="159"/>
      <c r="AB39" s="129"/>
      <c r="AC39" s="132"/>
      <c r="AD39" s="127"/>
      <c r="AE39" s="127"/>
      <c r="AF39" s="127"/>
      <c r="AG39" s="127"/>
      <c r="AH39" s="127"/>
    </row>
    <row r="40" spans="1:34" ht="15.75" customHeight="1">
      <c r="A40" s="146">
        <v>19</v>
      </c>
      <c r="B40" s="141" t="s">
        <v>76</v>
      </c>
      <c r="C40" s="1" t="s">
        <v>77</v>
      </c>
      <c r="D40" s="19">
        <v>34929</v>
      </c>
      <c r="E40" s="87">
        <v>2</v>
      </c>
      <c r="F40" s="87" t="s">
        <v>7</v>
      </c>
      <c r="G40" s="7" t="s">
        <v>76</v>
      </c>
      <c r="H40" s="47" t="s">
        <v>12</v>
      </c>
      <c r="I40" s="112">
        <v>1.5740740740740741E-3</v>
      </c>
      <c r="J40" s="106">
        <v>2.7777777777777779E-3</v>
      </c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>
        <v>3.9351851851851857E-3</v>
      </c>
      <c r="W40" s="106"/>
      <c r="X40" s="106">
        <v>2.3148148148148146E-4</v>
      </c>
      <c r="Y40" s="113"/>
      <c r="Z40" s="51">
        <f t="array" ref="Z40">SUMPRODUCT(IF(I40:X40&gt;0,1,0),I$3:X$3)</f>
        <v>6.1483516483516478</v>
      </c>
      <c r="AA40" s="130">
        <v>19</v>
      </c>
      <c r="AB40" s="130">
        <f t="shared" ref="AB40" si="32">COUNTIF(I40:X40,"&gt;0")</f>
        <v>4</v>
      </c>
      <c r="AC40" s="127"/>
      <c r="AD40" s="127"/>
      <c r="AE40" s="127"/>
      <c r="AF40" s="127"/>
      <c r="AG40" s="127"/>
      <c r="AH40" s="127"/>
    </row>
    <row r="41" spans="1:34" ht="15.75" customHeight="1">
      <c r="A41" s="147"/>
      <c r="B41" s="134"/>
      <c r="C41" s="1" t="s">
        <v>78</v>
      </c>
      <c r="D41" s="19">
        <v>32300</v>
      </c>
      <c r="E41" s="87" t="s">
        <v>7</v>
      </c>
      <c r="F41" s="87" t="s">
        <v>7</v>
      </c>
      <c r="G41" s="11"/>
      <c r="H41" s="48" t="s">
        <v>79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14"/>
      <c r="Z41" s="50">
        <f t="shared" ref="Z41" si="33">SUM(I40:X40)</f>
        <v>8.518518518518519E-3</v>
      </c>
      <c r="AA41" s="159"/>
      <c r="AB41" s="131"/>
      <c r="AC41" s="127"/>
      <c r="AD41" s="127"/>
      <c r="AE41" s="127"/>
      <c r="AF41" s="127"/>
      <c r="AG41" s="127"/>
      <c r="AH41" s="127"/>
    </row>
    <row r="42" spans="1:34" ht="15.75" customHeight="1">
      <c r="A42" s="148">
        <v>20</v>
      </c>
      <c r="B42" s="142" t="s">
        <v>80</v>
      </c>
      <c r="C42" s="3" t="s">
        <v>81</v>
      </c>
      <c r="D42" s="21">
        <v>33460</v>
      </c>
      <c r="E42" s="88" t="s">
        <v>7</v>
      </c>
      <c r="F42" s="88">
        <v>2</v>
      </c>
      <c r="G42" s="122" t="s">
        <v>80</v>
      </c>
      <c r="H42" s="44" t="s">
        <v>82</v>
      </c>
      <c r="I42" s="110">
        <v>1.5393518518518519E-3</v>
      </c>
      <c r="J42" s="110">
        <v>2.0601851851851853E-3</v>
      </c>
      <c r="K42" s="110"/>
      <c r="L42" s="110"/>
      <c r="M42" s="110">
        <v>7.6388888888888893E-4</v>
      </c>
      <c r="N42" s="110"/>
      <c r="O42" s="110">
        <v>1.736111111111111E-3</v>
      </c>
      <c r="P42" s="110"/>
      <c r="Q42" s="110">
        <v>2.4305555555555556E-3</v>
      </c>
      <c r="R42" s="110"/>
      <c r="S42" s="110">
        <v>1.5856481481481479E-3</v>
      </c>
      <c r="T42" s="110"/>
      <c r="U42" s="110"/>
      <c r="V42" s="110"/>
      <c r="W42" s="110">
        <v>2.199074074074074E-4</v>
      </c>
      <c r="X42" s="110">
        <v>3.5879629629629635E-4</v>
      </c>
      <c r="Y42" s="115"/>
      <c r="Z42" s="81">
        <f t="array" ref="Z42">SUMPRODUCT(IF(I42:X42&gt;0,1,0),I$3:X$3)</f>
        <v>14.127055352055352</v>
      </c>
      <c r="AA42" s="160">
        <v>20</v>
      </c>
      <c r="AB42" s="128">
        <f t="shared" ref="AB42" si="34">COUNTIF(I42:X42,"&gt;0")</f>
        <v>8</v>
      </c>
      <c r="AC42" s="132"/>
      <c r="AD42" s="132"/>
      <c r="AE42" s="132"/>
      <c r="AF42" s="132"/>
      <c r="AG42" s="132"/>
      <c r="AH42" s="132"/>
    </row>
    <row r="43" spans="1:34" ht="15.75" customHeight="1">
      <c r="A43" s="147"/>
      <c r="B43" s="134"/>
      <c r="C43" s="5" t="s">
        <v>83</v>
      </c>
      <c r="D43" s="22">
        <v>32685</v>
      </c>
      <c r="E43" s="89">
        <v>1</v>
      </c>
      <c r="F43" s="89" t="s">
        <v>7</v>
      </c>
      <c r="G43" s="123"/>
      <c r="H43" s="46" t="s">
        <v>65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4"/>
      <c r="Z43" s="53">
        <f t="shared" ref="Z43" si="35">SUM(I42:X42)</f>
        <v>1.0694444444444446E-2</v>
      </c>
      <c r="AA43" s="159"/>
      <c r="AB43" s="129"/>
      <c r="AC43" s="132"/>
      <c r="AD43" s="127"/>
      <c r="AE43" s="127"/>
      <c r="AF43" s="127"/>
      <c r="AG43" s="127"/>
      <c r="AH43" s="127"/>
    </row>
    <row r="44" spans="1:34" ht="15.75" customHeight="1">
      <c r="A44" s="146">
        <v>21</v>
      </c>
      <c r="B44" s="141" t="s">
        <v>84</v>
      </c>
      <c r="C44" s="1" t="s">
        <v>85</v>
      </c>
      <c r="D44" s="19">
        <v>28823</v>
      </c>
      <c r="E44" s="87">
        <v>2</v>
      </c>
      <c r="F44" s="87">
        <v>3</v>
      </c>
      <c r="G44" s="7" t="s">
        <v>76</v>
      </c>
      <c r="H44" s="135" t="s">
        <v>12</v>
      </c>
      <c r="I44" s="112">
        <v>2.9050925925925928E-3</v>
      </c>
      <c r="J44" s="106">
        <v>3.0555555555555557E-3</v>
      </c>
      <c r="K44" s="106"/>
      <c r="L44" s="106"/>
      <c r="M44" s="106">
        <v>3.0787037037037037E-3</v>
      </c>
      <c r="N44" s="106"/>
      <c r="O44" s="106">
        <v>3.3564814814814811E-3</v>
      </c>
      <c r="P44" s="106"/>
      <c r="Q44" s="106">
        <v>3.645833333333333E-3</v>
      </c>
      <c r="R44" s="106"/>
      <c r="S44" s="106"/>
      <c r="T44" s="106"/>
      <c r="U44" s="106"/>
      <c r="V44" s="106">
        <v>3.472222222222222E-3</v>
      </c>
      <c r="W44" s="106">
        <v>3.7847222222222223E-3</v>
      </c>
      <c r="X44" s="106">
        <v>1.0069444444444444E-3</v>
      </c>
      <c r="Y44" s="113"/>
      <c r="Z44" s="51">
        <f t="array" ref="Z44">SUMPRODUCT(IF(I44:X44&gt;0,1,0),I$3:X$3)</f>
        <v>14.927055352055351</v>
      </c>
      <c r="AA44" s="130">
        <v>21</v>
      </c>
      <c r="AB44" s="130">
        <f t="shared" ref="AB44" si="36">COUNTIF(I44:X44,"&gt;0")</f>
        <v>8</v>
      </c>
      <c r="AC44" s="127"/>
      <c r="AD44" s="127"/>
      <c r="AE44" s="127"/>
      <c r="AF44" s="127"/>
      <c r="AG44" s="127"/>
      <c r="AH44" s="127"/>
    </row>
    <row r="45" spans="1:34" ht="15.75" customHeight="1">
      <c r="A45" s="147"/>
      <c r="B45" s="134"/>
      <c r="C45" s="1" t="s">
        <v>86</v>
      </c>
      <c r="D45" s="19">
        <v>30851</v>
      </c>
      <c r="E45" s="87" t="s">
        <v>7</v>
      </c>
      <c r="F45" s="87" t="s">
        <v>7</v>
      </c>
      <c r="G45" s="11" t="s">
        <v>20</v>
      </c>
      <c r="H45" s="136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14"/>
      <c r="Z45" s="50">
        <f t="shared" ref="Z45" si="37">SUM(I44:X44)</f>
        <v>2.4305555555555556E-2</v>
      </c>
      <c r="AA45" s="159"/>
      <c r="AB45" s="131"/>
      <c r="AC45" s="127"/>
      <c r="AD45" s="127"/>
      <c r="AE45" s="127"/>
      <c r="AF45" s="127"/>
      <c r="AG45" s="127"/>
      <c r="AH45" s="127"/>
    </row>
    <row r="46" spans="1:34" ht="15.75" customHeight="1">
      <c r="A46" s="148">
        <v>22</v>
      </c>
      <c r="B46" s="141" t="s">
        <v>251</v>
      </c>
      <c r="C46" s="33" t="s">
        <v>252</v>
      </c>
      <c r="D46" s="34">
        <v>31083</v>
      </c>
      <c r="E46" s="90" t="s">
        <v>7</v>
      </c>
      <c r="F46" s="90" t="s">
        <v>7</v>
      </c>
      <c r="G46" s="133"/>
      <c r="H46" s="135" t="s">
        <v>12</v>
      </c>
      <c r="I46" s="110"/>
      <c r="J46" s="110">
        <v>2.3958333333333336E-3</v>
      </c>
      <c r="K46" s="110"/>
      <c r="L46" s="110"/>
      <c r="M46" s="110"/>
      <c r="N46" s="110"/>
      <c r="O46" s="110">
        <v>3.0092592592592588E-3</v>
      </c>
      <c r="P46" s="110"/>
      <c r="Q46" s="110">
        <v>2.8703703703703708E-3</v>
      </c>
      <c r="R46" s="110"/>
      <c r="S46" s="110">
        <v>1.1689814814814816E-3</v>
      </c>
      <c r="T46" s="110"/>
      <c r="U46" s="110">
        <v>5.115740740740741E-3</v>
      </c>
      <c r="V46" s="110">
        <v>4.9652777777777777E-3</v>
      </c>
      <c r="W46" s="110"/>
      <c r="X46" s="110">
        <v>6.9444444444444447E-4</v>
      </c>
      <c r="Y46" s="115"/>
      <c r="Z46" s="81">
        <f t="array" ref="Z46">SUMPRODUCT(IF(I46:X46&gt;0,1,0),I$3:X$3)</f>
        <v>16.21126587837114</v>
      </c>
      <c r="AA46" s="160">
        <v>22</v>
      </c>
      <c r="AB46" s="128">
        <f t="shared" ref="AB46" si="38">COUNTIF(I46:X46,"&gt;0")</f>
        <v>7</v>
      </c>
      <c r="AC46" s="132"/>
      <c r="AD46" s="132"/>
      <c r="AE46" s="132"/>
      <c r="AF46" s="132"/>
      <c r="AG46" s="132"/>
      <c r="AH46" s="132"/>
    </row>
    <row r="47" spans="1:34" ht="15.75" customHeight="1">
      <c r="A47" s="147"/>
      <c r="B47" s="158"/>
      <c r="C47" s="2" t="s">
        <v>253</v>
      </c>
      <c r="D47" s="20">
        <v>32114</v>
      </c>
      <c r="E47" s="91" t="s">
        <v>7</v>
      </c>
      <c r="F47" s="91" t="s">
        <v>7</v>
      </c>
      <c r="G47" s="134"/>
      <c r="H47" s="136" t="s">
        <v>12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4"/>
      <c r="Z47" s="53">
        <f t="shared" ref="Z47" si="39">SUM(I46:X46)</f>
        <v>2.0219907407407409E-2</v>
      </c>
      <c r="AA47" s="159"/>
      <c r="AB47" s="129"/>
      <c r="AC47" s="132"/>
      <c r="AD47" s="127"/>
      <c r="AE47" s="127"/>
      <c r="AF47" s="127"/>
      <c r="AG47" s="127"/>
      <c r="AH47" s="127"/>
    </row>
    <row r="48" spans="1:34" ht="15.75" customHeight="1">
      <c r="A48" s="146">
        <v>23</v>
      </c>
      <c r="B48" s="141" t="s">
        <v>88</v>
      </c>
      <c r="C48" s="9" t="s">
        <v>89</v>
      </c>
      <c r="D48" s="25">
        <v>1895</v>
      </c>
      <c r="E48" s="87" t="s">
        <v>7</v>
      </c>
      <c r="F48" s="87" t="s">
        <v>25</v>
      </c>
      <c r="G48" s="12"/>
      <c r="H48" s="135" t="s">
        <v>12</v>
      </c>
      <c r="I48" s="112"/>
      <c r="J48" s="106"/>
      <c r="K48" s="106">
        <v>2.1874999999999998E-3</v>
      </c>
      <c r="L48" s="106">
        <v>3.1944444444444442E-3</v>
      </c>
      <c r="M48" s="106">
        <v>8.2175925925925917E-4</v>
      </c>
      <c r="N48" s="106">
        <v>7.9861111111111105E-4</v>
      </c>
      <c r="O48" s="106">
        <v>2.5462962962962961E-3</v>
      </c>
      <c r="P48" s="106">
        <v>6.6550925925925935E-3</v>
      </c>
      <c r="Q48" s="106"/>
      <c r="R48" s="106">
        <v>1.7939814814814815E-3</v>
      </c>
      <c r="S48" s="106"/>
      <c r="T48" s="106"/>
      <c r="U48" s="106">
        <v>2.7199074074074074E-3</v>
      </c>
      <c r="V48" s="106"/>
      <c r="W48" s="106">
        <v>2.3726851851851851E-3</v>
      </c>
      <c r="X48" s="106">
        <v>3.8194444444444446E-4</v>
      </c>
      <c r="Y48" s="113"/>
      <c r="Z48" s="51">
        <f t="array" ref="Z48">SUMPRODUCT(IF(I48:X48&gt;0,1,0),I$3:X$3)</f>
        <v>42.488455879039847</v>
      </c>
      <c r="AA48" s="130">
        <v>23</v>
      </c>
      <c r="AB48" s="130">
        <f t="shared" ref="AB48" si="40">COUNTIF(I48:X48,"&gt;0")</f>
        <v>10</v>
      </c>
      <c r="AC48" s="127"/>
      <c r="AD48" s="127"/>
      <c r="AE48" s="127"/>
      <c r="AF48" s="127"/>
      <c r="AG48" s="127"/>
      <c r="AH48" s="127"/>
    </row>
    <row r="49" spans="1:34" ht="15.75" customHeight="1">
      <c r="A49" s="147"/>
      <c r="B49" s="134"/>
      <c r="C49" s="9" t="s">
        <v>90</v>
      </c>
      <c r="D49" s="25">
        <v>1937</v>
      </c>
      <c r="E49" s="87" t="s">
        <v>6</v>
      </c>
      <c r="F49" s="87" t="s">
        <v>6</v>
      </c>
      <c r="G49" s="11"/>
      <c r="H49" s="136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14"/>
      <c r="Z49" s="50">
        <f t="shared" ref="Z49" si="41">SUM(I48:X48)</f>
        <v>2.3472222222222224E-2</v>
      </c>
      <c r="AA49" s="159"/>
      <c r="AB49" s="131"/>
      <c r="AC49" s="127"/>
      <c r="AD49" s="127"/>
      <c r="AE49" s="127"/>
      <c r="AF49" s="127"/>
      <c r="AG49" s="127"/>
      <c r="AH49" s="127"/>
    </row>
    <row r="50" spans="1:34" ht="15.75" customHeight="1">
      <c r="A50" s="148">
        <v>24</v>
      </c>
      <c r="B50" s="142" t="s">
        <v>91</v>
      </c>
      <c r="C50" s="3" t="s">
        <v>92</v>
      </c>
      <c r="D50" s="21">
        <v>33236</v>
      </c>
      <c r="E50" s="88">
        <v>2</v>
      </c>
      <c r="F50" s="88" t="s">
        <v>7</v>
      </c>
      <c r="G50" s="4" t="s">
        <v>37</v>
      </c>
      <c r="H50" s="44"/>
      <c r="I50" s="110">
        <v>2.3958333333333336E-3</v>
      </c>
      <c r="J50" s="110"/>
      <c r="K50" s="110"/>
      <c r="L50" s="110"/>
      <c r="M50" s="110">
        <v>2.4074074074074076E-3</v>
      </c>
      <c r="N50" s="110"/>
      <c r="O50" s="110"/>
      <c r="P50" s="110"/>
      <c r="Q50" s="110"/>
      <c r="R50" s="110"/>
      <c r="S50" s="110"/>
      <c r="T50" s="110"/>
      <c r="U50" s="110"/>
      <c r="V50" s="110"/>
      <c r="W50" s="110">
        <v>7.9861111111111105E-4</v>
      </c>
      <c r="X50" s="110">
        <v>8.2175925925925917E-4</v>
      </c>
      <c r="Y50" s="115"/>
      <c r="Z50" s="81">
        <f t="array" ref="Z50">SUMPRODUCT(IF(I50:X50&gt;0,1,0),I$3:X$3)</f>
        <v>5.476923076923077</v>
      </c>
      <c r="AA50" s="160">
        <v>24</v>
      </c>
      <c r="AB50" s="128">
        <f t="shared" ref="AB50" si="42">COUNTIF(I50:X50,"&gt;0")</f>
        <v>4</v>
      </c>
      <c r="AC50" s="132"/>
      <c r="AD50" s="132"/>
      <c r="AE50" s="132"/>
      <c r="AF50" s="132"/>
      <c r="AG50" s="132"/>
      <c r="AH50" s="132"/>
    </row>
    <row r="51" spans="1:34" ht="15.75" customHeight="1">
      <c r="A51" s="147"/>
      <c r="B51" s="134"/>
      <c r="C51" s="5" t="s">
        <v>93</v>
      </c>
      <c r="D51" s="22">
        <v>33675</v>
      </c>
      <c r="E51" s="89">
        <v>2</v>
      </c>
      <c r="F51" s="89" t="s">
        <v>7</v>
      </c>
      <c r="G51" s="14"/>
      <c r="H51" s="46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4"/>
      <c r="Z51" s="53">
        <f t="shared" ref="Z51" si="43">SUM(I50:X50)</f>
        <v>6.4236111111111117E-3</v>
      </c>
      <c r="AA51" s="159"/>
      <c r="AB51" s="129"/>
      <c r="AC51" s="132"/>
      <c r="AD51" s="127"/>
      <c r="AE51" s="127"/>
      <c r="AF51" s="127"/>
      <c r="AG51" s="127"/>
      <c r="AH51" s="127"/>
    </row>
    <row r="52" spans="1:34" ht="15.75" customHeight="1">
      <c r="A52" s="146">
        <v>25</v>
      </c>
      <c r="B52" s="141" t="s">
        <v>94</v>
      </c>
      <c r="C52" s="1" t="s">
        <v>95</v>
      </c>
      <c r="D52" s="19">
        <v>31724</v>
      </c>
      <c r="E52" s="87">
        <v>3</v>
      </c>
      <c r="F52" s="87" t="s">
        <v>7</v>
      </c>
      <c r="G52" s="133" t="s">
        <v>20</v>
      </c>
      <c r="H52" s="135" t="s">
        <v>12</v>
      </c>
      <c r="I52" s="112">
        <v>1.2268518518518518E-3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>
        <v>8.7962962962962962E-4</v>
      </c>
      <c r="Y52" s="113"/>
      <c r="Z52" s="51">
        <f t="array" ref="Z52">SUMPRODUCT(IF(I52:X52&gt;0,1,0),I$3:X$3)</f>
        <v>2.2769230769230768</v>
      </c>
      <c r="AA52" s="130">
        <v>25</v>
      </c>
      <c r="AB52" s="130">
        <f t="shared" ref="AB52" si="44">COUNTIF(I52:X52,"&gt;0")</f>
        <v>2</v>
      </c>
      <c r="AC52" s="127"/>
      <c r="AD52" s="127"/>
      <c r="AE52" s="127"/>
      <c r="AF52" s="127"/>
      <c r="AG52" s="127"/>
      <c r="AH52" s="127"/>
    </row>
    <row r="53" spans="1:34" ht="15.75" customHeight="1">
      <c r="A53" s="147"/>
      <c r="B53" s="134"/>
      <c r="C53" s="1" t="s">
        <v>96</v>
      </c>
      <c r="D53" s="19">
        <v>31230</v>
      </c>
      <c r="E53" s="87">
        <v>3</v>
      </c>
      <c r="F53" s="87" t="s">
        <v>7</v>
      </c>
      <c r="G53" s="134"/>
      <c r="H53" s="136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14"/>
      <c r="Z53" s="50">
        <f t="shared" ref="Z53" si="45">SUM(I52:X52)</f>
        <v>2.1064814814814813E-3</v>
      </c>
      <c r="AA53" s="159"/>
      <c r="AB53" s="131"/>
      <c r="AC53" s="127"/>
      <c r="AD53" s="127"/>
      <c r="AE53" s="127"/>
      <c r="AF53" s="127"/>
      <c r="AG53" s="127"/>
      <c r="AH53" s="127"/>
    </row>
    <row r="54" spans="1:34" ht="15.75" customHeight="1">
      <c r="A54" s="148">
        <v>26</v>
      </c>
      <c r="B54" s="142" t="s">
        <v>97</v>
      </c>
      <c r="C54" s="3" t="s">
        <v>98</v>
      </c>
      <c r="D54" s="26">
        <v>1989</v>
      </c>
      <c r="E54" s="88">
        <v>2</v>
      </c>
      <c r="F54" s="88">
        <v>1</v>
      </c>
      <c r="G54" s="122" t="s">
        <v>155</v>
      </c>
      <c r="H54" s="137" t="s">
        <v>99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>
        <v>4.6759259259259263E-3</v>
      </c>
      <c r="V54" s="110">
        <v>3.4606481481481485E-3</v>
      </c>
      <c r="W54" s="110"/>
      <c r="X54" s="110">
        <v>4.2824074074074075E-4</v>
      </c>
      <c r="Y54" s="115"/>
      <c r="Z54" s="81">
        <f t="array" ref="Z54">SUMPRODUCT(IF(I54:X54&gt;0,1,0),I$3:X$3)</f>
        <v>7.5611336032388659</v>
      </c>
      <c r="AA54" s="160">
        <v>26</v>
      </c>
      <c r="AB54" s="128">
        <f t="shared" ref="AB54" si="46">COUNTIF(I54:X54,"&gt;0")</f>
        <v>3</v>
      </c>
      <c r="AC54" s="132"/>
      <c r="AD54" s="132"/>
      <c r="AE54" s="132"/>
      <c r="AF54" s="132"/>
      <c r="AG54" s="132"/>
      <c r="AH54" s="132"/>
    </row>
    <row r="55" spans="1:34" ht="15.75" customHeight="1">
      <c r="A55" s="147"/>
      <c r="B55" s="134"/>
      <c r="C55" s="5" t="s">
        <v>100</v>
      </c>
      <c r="D55" s="22">
        <v>29488</v>
      </c>
      <c r="E55" s="89">
        <v>3</v>
      </c>
      <c r="F55" s="89" t="s">
        <v>7</v>
      </c>
      <c r="G55" s="123"/>
      <c r="H55" s="13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4"/>
      <c r="Z55" s="53">
        <f t="shared" ref="Z55" si="47">SUM(I54:X54)</f>
        <v>8.564814814814815E-3</v>
      </c>
      <c r="AA55" s="159"/>
      <c r="AB55" s="129"/>
      <c r="AC55" s="132"/>
      <c r="AD55" s="127"/>
      <c r="AE55" s="127"/>
      <c r="AF55" s="127"/>
      <c r="AG55" s="127"/>
      <c r="AH55" s="127"/>
    </row>
    <row r="56" spans="1:34" ht="15.75" customHeight="1">
      <c r="A56" s="146">
        <v>27</v>
      </c>
      <c r="B56" s="141" t="s">
        <v>101</v>
      </c>
      <c r="C56" s="1" t="s">
        <v>102</v>
      </c>
      <c r="D56" s="19">
        <v>32639</v>
      </c>
      <c r="E56" s="87">
        <v>2</v>
      </c>
      <c r="F56" s="87" t="s">
        <v>7</v>
      </c>
      <c r="G56" s="7" t="s">
        <v>103</v>
      </c>
      <c r="H56" s="47" t="s">
        <v>104</v>
      </c>
      <c r="I56" s="106"/>
      <c r="J56" s="108">
        <v>2.5231481481481481E-3</v>
      </c>
      <c r="K56" s="106"/>
      <c r="L56" s="106"/>
      <c r="M56" s="106"/>
      <c r="N56" s="106"/>
      <c r="O56" s="106">
        <v>4.0856481481481481E-3</v>
      </c>
      <c r="P56" s="106"/>
      <c r="Q56" s="106">
        <v>2.1874999999999998E-3</v>
      </c>
      <c r="R56" s="106"/>
      <c r="S56" s="106"/>
      <c r="T56" s="106"/>
      <c r="U56" s="106"/>
      <c r="V56" s="106"/>
      <c r="W56" s="106"/>
      <c r="X56" s="106">
        <v>5.3240740740740744E-4</v>
      </c>
      <c r="Y56" s="113"/>
      <c r="Z56" s="51">
        <f t="array" ref="Z56">SUMPRODUCT(IF(I56:X56&gt;0,1,0),I$3:X$3)</f>
        <v>7.727055352055352</v>
      </c>
      <c r="AA56" s="130">
        <v>27</v>
      </c>
      <c r="AB56" s="130">
        <f t="shared" ref="AB56" si="48">COUNTIF(I56:X56,"&gt;0")</f>
        <v>4</v>
      </c>
      <c r="AC56" s="127"/>
      <c r="AD56" s="127"/>
      <c r="AE56" s="127"/>
      <c r="AF56" s="127"/>
      <c r="AG56" s="127"/>
      <c r="AH56" s="127"/>
    </row>
    <row r="57" spans="1:34" ht="15.75" customHeight="1">
      <c r="A57" s="147"/>
      <c r="B57" s="134"/>
      <c r="C57" s="1" t="s">
        <v>105</v>
      </c>
      <c r="D57" s="19">
        <v>33737</v>
      </c>
      <c r="E57" s="87">
        <v>2</v>
      </c>
      <c r="F57" s="87" t="s">
        <v>7</v>
      </c>
      <c r="G57" s="16" t="s">
        <v>106</v>
      </c>
      <c r="H57" s="48" t="s">
        <v>65</v>
      </c>
      <c r="I57" s="107"/>
      <c r="J57" s="109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14"/>
      <c r="Z57" s="50">
        <f t="shared" ref="Z57" si="49">SUM(I56:X56)</f>
        <v>9.3287037037037036E-3</v>
      </c>
      <c r="AA57" s="159"/>
      <c r="AB57" s="131"/>
      <c r="AC57" s="127"/>
      <c r="AD57" s="127"/>
      <c r="AE57" s="127"/>
      <c r="AF57" s="127"/>
      <c r="AG57" s="127"/>
      <c r="AH57" s="127"/>
    </row>
    <row r="58" spans="1:34" ht="15.75" customHeight="1">
      <c r="A58" s="148">
        <v>28</v>
      </c>
      <c r="B58" s="142" t="s">
        <v>265</v>
      </c>
      <c r="C58" s="56" t="s">
        <v>258</v>
      </c>
      <c r="D58" s="57">
        <v>30545</v>
      </c>
      <c r="E58" s="92">
        <v>2</v>
      </c>
      <c r="F58" s="92" t="s">
        <v>7</v>
      </c>
      <c r="G58" s="122" t="s">
        <v>20</v>
      </c>
      <c r="H58" s="137" t="s">
        <v>12</v>
      </c>
      <c r="I58" s="110"/>
      <c r="J58" s="110"/>
      <c r="K58" s="110"/>
      <c r="L58" s="110">
        <v>5.7638888888888887E-3</v>
      </c>
      <c r="M58" s="110"/>
      <c r="N58" s="110">
        <v>1.1574074074074073E-3</v>
      </c>
      <c r="O58" s="110">
        <v>2.9166666666666668E-3</v>
      </c>
      <c r="P58" s="110">
        <v>3.7384259259259263E-3</v>
      </c>
      <c r="Q58" s="110"/>
      <c r="R58" s="110">
        <v>2.6620370370370374E-3</v>
      </c>
      <c r="S58" s="110"/>
      <c r="T58" s="110"/>
      <c r="U58" s="110">
        <v>3.2754629629629631E-3</v>
      </c>
      <c r="V58" s="110">
        <v>2.5231481481481481E-3</v>
      </c>
      <c r="W58" s="110"/>
      <c r="X58" s="110">
        <v>9.2592592592592585E-4</v>
      </c>
      <c r="Y58" s="115"/>
      <c r="Z58" s="81">
        <f t="array" ref="Z58">SUMPRODUCT(IF(I58:X58&gt;0,1,0),I$3:X$3)</f>
        <v>34.945598736182703</v>
      </c>
      <c r="AA58" s="160">
        <v>28</v>
      </c>
      <c r="AB58" s="128">
        <f t="shared" ref="AB58" si="50">COUNTIF(I58:X58,"&gt;0")</f>
        <v>8</v>
      </c>
      <c r="AC58" s="132"/>
      <c r="AD58" s="132"/>
      <c r="AE58" s="132"/>
      <c r="AF58" s="132"/>
      <c r="AG58" s="132"/>
      <c r="AH58" s="132"/>
    </row>
    <row r="59" spans="1:34" ht="15.75" customHeight="1">
      <c r="A59" s="147"/>
      <c r="B59" s="134"/>
      <c r="C59" s="5" t="s">
        <v>259</v>
      </c>
      <c r="D59" s="22"/>
      <c r="E59" s="89"/>
      <c r="F59" s="89"/>
      <c r="G59" s="134" t="s">
        <v>87</v>
      </c>
      <c r="H59" s="136" t="s">
        <v>12</v>
      </c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4"/>
      <c r="Z59" s="53">
        <f t="shared" ref="Z59" si="51">SUM(I58:X58)</f>
        <v>2.2962962962962966E-2</v>
      </c>
      <c r="AA59" s="159"/>
      <c r="AB59" s="129"/>
      <c r="AC59" s="132"/>
      <c r="AD59" s="127"/>
      <c r="AE59" s="127"/>
      <c r="AF59" s="127"/>
      <c r="AG59" s="127"/>
      <c r="AH59" s="127"/>
    </row>
    <row r="60" spans="1:34" ht="15.75" customHeight="1">
      <c r="A60" s="146">
        <v>29</v>
      </c>
      <c r="B60" s="141" t="s">
        <v>107</v>
      </c>
      <c r="C60" s="1" t="s">
        <v>108</v>
      </c>
      <c r="D60" s="19">
        <v>35054</v>
      </c>
      <c r="E60" s="87" t="s">
        <v>7</v>
      </c>
      <c r="F60" s="87" t="s">
        <v>7</v>
      </c>
      <c r="G60" s="133" t="s">
        <v>109</v>
      </c>
      <c r="H60" s="135" t="s">
        <v>52</v>
      </c>
      <c r="I60" s="112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>
        <v>3.9351851851851852E-4</v>
      </c>
      <c r="X60" s="106">
        <v>4.6296296296296293E-4</v>
      </c>
      <c r="Y60" s="113"/>
      <c r="Z60" s="51">
        <f t="array" ref="Z60">SUMPRODUCT(IF(I60:X60&gt;0,1,0),I$3:X$3)</f>
        <v>3.0769230769230766</v>
      </c>
      <c r="AA60" s="130">
        <v>29</v>
      </c>
      <c r="AB60" s="130">
        <f t="shared" ref="AB60" si="52">COUNTIF(I60:X60,"&gt;0")</f>
        <v>2</v>
      </c>
      <c r="AC60" s="127"/>
      <c r="AD60" s="127"/>
      <c r="AE60" s="127"/>
      <c r="AF60" s="127"/>
      <c r="AG60" s="127"/>
      <c r="AH60" s="127"/>
    </row>
    <row r="61" spans="1:34" ht="15.75" customHeight="1">
      <c r="A61" s="147"/>
      <c r="B61" s="134"/>
      <c r="C61" s="1" t="s">
        <v>110</v>
      </c>
      <c r="D61" s="19">
        <v>34181</v>
      </c>
      <c r="E61" s="87" t="s">
        <v>7</v>
      </c>
      <c r="F61" s="87">
        <v>3</v>
      </c>
      <c r="G61" s="134"/>
      <c r="H61" s="136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14"/>
      <c r="Z61" s="50">
        <f t="shared" ref="Z61" si="53">SUM(I60:X60)</f>
        <v>8.564814814814815E-4</v>
      </c>
      <c r="AA61" s="159"/>
      <c r="AB61" s="131"/>
      <c r="AC61" s="127"/>
      <c r="AD61" s="127"/>
      <c r="AE61" s="127"/>
      <c r="AF61" s="127"/>
      <c r="AG61" s="127"/>
      <c r="AH61" s="127"/>
    </row>
    <row r="62" spans="1:34" ht="15.75" customHeight="1">
      <c r="A62" s="148">
        <v>30</v>
      </c>
      <c r="B62" s="142" t="s">
        <v>40</v>
      </c>
      <c r="C62" s="3" t="s">
        <v>111</v>
      </c>
      <c r="D62" s="21">
        <v>31346</v>
      </c>
      <c r="E62" s="88">
        <v>1</v>
      </c>
      <c r="F62" s="88" t="s">
        <v>7</v>
      </c>
      <c r="G62" s="122" t="s">
        <v>40</v>
      </c>
      <c r="H62" s="137" t="s">
        <v>12</v>
      </c>
      <c r="I62" s="108"/>
      <c r="J62" s="108"/>
      <c r="K62" s="108"/>
      <c r="L62" s="108"/>
      <c r="M62" s="108"/>
      <c r="N62" s="108"/>
      <c r="O62" s="108">
        <v>3.530092592592592E-3</v>
      </c>
      <c r="P62" s="108"/>
      <c r="Q62" s="108"/>
      <c r="R62" s="108">
        <v>2.9398148148148148E-3</v>
      </c>
      <c r="S62" s="108"/>
      <c r="T62" s="108"/>
      <c r="U62" s="108"/>
      <c r="V62" s="108"/>
      <c r="W62" s="108"/>
      <c r="X62" s="108">
        <v>6.5972222222222213E-4</v>
      </c>
      <c r="Y62" s="115"/>
      <c r="Z62" s="81">
        <f t="array" ref="Z62">SUMPRODUCT(IF(I62:X62&gt;0,1,0),I$3:X$3)</f>
        <v>7.1944198840750566</v>
      </c>
      <c r="AA62" s="160">
        <v>30</v>
      </c>
      <c r="AB62" s="128">
        <f t="shared" ref="AB62" si="54">COUNTIF(I62:X62,"&gt;0")</f>
        <v>3</v>
      </c>
      <c r="AC62" s="132"/>
      <c r="AD62" s="132"/>
      <c r="AE62" s="132"/>
      <c r="AF62" s="132"/>
      <c r="AG62" s="132"/>
      <c r="AH62" s="132"/>
    </row>
    <row r="63" spans="1:34" ht="15.75" customHeight="1">
      <c r="A63" s="147"/>
      <c r="B63" s="134"/>
      <c r="C63" s="5" t="s">
        <v>112</v>
      </c>
      <c r="D63" s="22">
        <v>32126</v>
      </c>
      <c r="E63" s="89">
        <v>2</v>
      </c>
      <c r="F63" s="89" t="s">
        <v>7</v>
      </c>
      <c r="G63" s="123"/>
      <c r="H63" s="138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4"/>
      <c r="Z63" s="53">
        <f t="shared" ref="Z63" si="55">SUM(I62:X62)</f>
        <v>7.129629629629629E-3</v>
      </c>
      <c r="AA63" s="159"/>
      <c r="AB63" s="129"/>
      <c r="AC63" s="132"/>
      <c r="AD63" s="127"/>
      <c r="AE63" s="127"/>
      <c r="AF63" s="127"/>
      <c r="AG63" s="127"/>
      <c r="AH63" s="127"/>
    </row>
    <row r="64" spans="1:34" ht="15.75" customHeight="1">
      <c r="A64" s="146">
        <v>31</v>
      </c>
      <c r="B64" s="141" t="s">
        <v>113</v>
      </c>
      <c r="C64" s="9" t="s">
        <v>114</v>
      </c>
      <c r="D64" s="19">
        <v>32193</v>
      </c>
      <c r="E64" s="87">
        <v>1</v>
      </c>
      <c r="F64" s="87" t="s">
        <v>7</v>
      </c>
      <c r="G64" s="27" t="s">
        <v>37</v>
      </c>
      <c r="H64" s="139" t="s">
        <v>12</v>
      </c>
      <c r="I64" s="112">
        <v>2.7546296296296294E-3</v>
      </c>
      <c r="J64" s="106">
        <v>3.0902777777777782E-3</v>
      </c>
      <c r="K64" s="106"/>
      <c r="L64" s="106"/>
      <c r="M64" s="106">
        <v>5.2083333333333333E-4</v>
      </c>
      <c r="N64" s="106">
        <v>1.1111111111111111E-3</v>
      </c>
      <c r="O64" s="106">
        <v>4.6180555555555558E-3</v>
      </c>
      <c r="P64" s="106"/>
      <c r="Q64" s="106">
        <v>2.3495370370370371E-3</v>
      </c>
      <c r="R64" s="106">
        <v>2.8935185185185188E-3</v>
      </c>
      <c r="S64" s="106"/>
      <c r="T64" s="106"/>
      <c r="U64" s="106"/>
      <c r="V64" s="106"/>
      <c r="W64" s="106">
        <v>3.1250000000000001E-4</v>
      </c>
      <c r="X64" s="106">
        <v>8.9120370370370362E-4</v>
      </c>
      <c r="Y64" s="113"/>
      <c r="Z64" s="51">
        <f t="array" ref="Z64">SUMPRODUCT(IF(I64:X64&gt;0,1,0),I$3:X$3)</f>
        <v>22.233156147811325</v>
      </c>
      <c r="AA64" s="130">
        <v>31</v>
      </c>
      <c r="AB64" s="130">
        <f t="shared" ref="AB64" si="56">COUNTIF(I64:X64,"&gt;0")</f>
        <v>9</v>
      </c>
      <c r="AC64" s="127"/>
      <c r="AD64" s="127"/>
      <c r="AE64" s="127"/>
      <c r="AF64" s="127"/>
      <c r="AG64" s="127"/>
      <c r="AH64" s="127"/>
    </row>
    <row r="65" spans="1:34" ht="15.75" customHeight="1">
      <c r="A65" s="147"/>
      <c r="B65" s="134"/>
      <c r="C65" s="9" t="s">
        <v>115</v>
      </c>
      <c r="D65" s="19">
        <v>30835</v>
      </c>
      <c r="E65" s="87" t="s">
        <v>6</v>
      </c>
      <c r="F65" s="87" t="s">
        <v>7</v>
      </c>
      <c r="G65" s="18"/>
      <c r="H65" s="140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14"/>
      <c r="Z65" s="50">
        <f t="shared" ref="Z65" si="57">SUM(I64:X64)</f>
        <v>1.8541666666666668E-2</v>
      </c>
      <c r="AA65" s="159"/>
      <c r="AB65" s="131"/>
      <c r="AC65" s="127"/>
      <c r="AD65" s="127"/>
      <c r="AE65" s="127"/>
      <c r="AF65" s="127"/>
      <c r="AG65" s="127"/>
      <c r="AH65" s="127"/>
    </row>
    <row r="66" spans="1:34" ht="15.75" customHeight="1">
      <c r="A66" s="148">
        <v>32</v>
      </c>
      <c r="B66" s="142" t="s">
        <v>116</v>
      </c>
      <c r="C66" s="3" t="s">
        <v>117</v>
      </c>
      <c r="D66" s="21">
        <v>32415</v>
      </c>
      <c r="E66" s="88">
        <v>1</v>
      </c>
      <c r="F66" s="88" t="s">
        <v>7</v>
      </c>
      <c r="G66" s="122" t="s">
        <v>40</v>
      </c>
      <c r="H66" s="137" t="s">
        <v>12</v>
      </c>
      <c r="I66" s="110">
        <v>4.340277777777778E-3</v>
      </c>
      <c r="J66" s="110">
        <v>2.4768518518518516E-3</v>
      </c>
      <c r="K66" s="110"/>
      <c r="L66" s="110"/>
      <c r="M66" s="110">
        <v>2.7546296296296294E-3</v>
      </c>
      <c r="N66" s="110"/>
      <c r="O66" s="110"/>
      <c r="P66" s="110"/>
      <c r="Q66" s="110"/>
      <c r="R66" s="110">
        <v>3.2754629629629631E-3</v>
      </c>
      <c r="S66" s="110">
        <v>1.8518518518518517E-3</v>
      </c>
      <c r="T66" s="110"/>
      <c r="U66" s="110"/>
      <c r="V66" s="110"/>
      <c r="W66" s="110">
        <v>5.3240740740740744E-4</v>
      </c>
      <c r="X66" s="110">
        <v>4.5138888888888892E-4</v>
      </c>
      <c r="Y66" s="115"/>
      <c r="Z66" s="81">
        <f t="array" ref="Z66">SUMPRODUCT(IF(I66:X66&gt;0,1,0),I$3:X$3)</f>
        <v>10.962144751799924</v>
      </c>
      <c r="AA66" s="160">
        <v>32</v>
      </c>
      <c r="AB66" s="128">
        <f t="shared" ref="AB66" si="58">COUNTIF(I66:X66,"&gt;0")</f>
        <v>7</v>
      </c>
      <c r="AC66" s="132"/>
      <c r="AD66" s="132"/>
      <c r="AE66" s="132"/>
      <c r="AF66" s="132"/>
      <c r="AG66" s="132"/>
      <c r="AH66" s="132"/>
    </row>
    <row r="67" spans="1:34" ht="15.75" customHeight="1">
      <c r="A67" s="147"/>
      <c r="B67" s="134"/>
      <c r="C67" s="5" t="s">
        <v>118</v>
      </c>
      <c r="D67" s="22">
        <v>31026</v>
      </c>
      <c r="E67" s="89">
        <v>2</v>
      </c>
      <c r="F67" s="89" t="s">
        <v>7</v>
      </c>
      <c r="G67" s="123"/>
      <c r="H67" s="138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4"/>
      <c r="Z67" s="53">
        <f t="shared" ref="Z67" si="59">SUM(I66:X66)</f>
        <v>1.5682870370370368E-2</v>
      </c>
      <c r="AA67" s="159"/>
      <c r="AB67" s="129"/>
      <c r="AC67" s="132"/>
      <c r="AD67" s="127"/>
      <c r="AE67" s="127"/>
      <c r="AF67" s="127"/>
      <c r="AG67" s="127"/>
      <c r="AH67" s="127"/>
    </row>
    <row r="68" spans="1:34" ht="15.75" customHeight="1">
      <c r="A68" s="146">
        <v>33</v>
      </c>
      <c r="B68" s="141" t="s">
        <v>119</v>
      </c>
      <c r="C68" s="9" t="s">
        <v>120</v>
      </c>
      <c r="D68" s="19">
        <v>33175</v>
      </c>
      <c r="E68" s="87">
        <v>2</v>
      </c>
      <c r="F68" s="87" t="s">
        <v>7</v>
      </c>
      <c r="G68" s="133" t="s">
        <v>40</v>
      </c>
      <c r="H68" s="135" t="s">
        <v>12</v>
      </c>
      <c r="I68" s="112"/>
      <c r="J68" s="106"/>
      <c r="K68" s="106"/>
      <c r="L68" s="106"/>
      <c r="M68" s="106">
        <v>4.0046296296296297E-3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>
        <v>3.2523148148148151E-3</v>
      </c>
      <c r="X68" s="106"/>
      <c r="Y68" s="113"/>
      <c r="Z68" s="51">
        <f t="array" ref="Z68">SUMPRODUCT(IF(I68:X68&gt;0,1,0),I$3:X$3)</f>
        <v>3.2</v>
      </c>
      <c r="AA68" s="130">
        <v>33</v>
      </c>
      <c r="AB68" s="130">
        <f t="shared" ref="AB68" si="60">COUNTIF(I68:X68,"&gt;0")</f>
        <v>2</v>
      </c>
      <c r="AC68" s="127"/>
      <c r="AD68" s="127"/>
      <c r="AE68" s="127"/>
      <c r="AF68" s="127"/>
      <c r="AG68" s="127"/>
      <c r="AH68" s="127"/>
    </row>
    <row r="69" spans="1:34" ht="15.75" customHeight="1">
      <c r="A69" s="147"/>
      <c r="B69" s="134"/>
      <c r="C69" s="9" t="s">
        <v>121</v>
      </c>
      <c r="D69" s="19">
        <v>32114</v>
      </c>
      <c r="E69" s="87">
        <v>2</v>
      </c>
      <c r="F69" s="87" t="s">
        <v>7</v>
      </c>
      <c r="G69" s="134"/>
      <c r="H69" s="136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14"/>
      <c r="Z69" s="50">
        <f t="shared" ref="Z69" si="61">SUM(I68:X68)</f>
        <v>7.2569444444444443E-3</v>
      </c>
      <c r="AA69" s="159"/>
      <c r="AB69" s="131"/>
      <c r="AC69" s="127"/>
      <c r="AD69" s="127"/>
      <c r="AE69" s="127"/>
      <c r="AF69" s="127"/>
      <c r="AG69" s="127"/>
      <c r="AH69" s="127"/>
    </row>
    <row r="70" spans="1:34" ht="15.75" customHeight="1">
      <c r="A70" s="148">
        <v>34</v>
      </c>
      <c r="B70" s="142" t="s">
        <v>122</v>
      </c>
      <c r="C70" s="3" t="s">
        <v>123</v>
      </c>
      <c r="D70" s="21">
        <v>30455</v>
      </c>
      <c r="E70" s="88" t="s">
        <v>7</v>
      </c>
      <c r="F70" s="88" t="s">
        <v>7</v>
      </c>
      <c r="G70" s="13"/>
      <c r="H70" s="137" t="s">
        <v>12</v>
      </c>
      <c r="I70" s="108"/>
      <c r="J70" s="108"/>
      <c r="K70" s="108"/>
      <c r="L70" s="108"/>
      <c r="M70" s="108"/>
      <c r="N70" s="108"/>
      <c r="O70" s="108"/>
      <c r="P70" s="108"/>
      <c r="Q70" s="108"/>
      <c r="R70" s="108">
        <v>2.9861111111111113E-3</v>
      </c>
      <c r="S70" s="108"/>
      <c r="T70" s="108"/>
      <c r="U70" s="108"/>
      <c r="V70" s="108"/>
      <c r="W70" s="108">
        <v>7.291666666666667E-4</v>
      </c>
      <c r="X70" s="108">
        <v>6.4814814814814813E-4</v>
      </c>
      <c r="Y70" s="115"/>
      <c r="Z70" s="81">
        <f t="array" ref="Z70">SUMPRODUCT(IF(I70:X70&gt;0,1,0),I$3:X$3)</f>
        <v>5.4907161803713525</v>
      </c>
      <c r="AA70" s="160">
        <v>34</v>
      </c>
      <c r="AB70" s="128">
        <f t="shared" ref="AB70" si="62">COUNTIF(I70:X70,"&gt;0")</f>
        <v>3</v>
      </c>
      <c r="AC70" s="132"/>
      <c r="AD70" s="132"/>
      <c r="AE70" s="132"/>
      <c r="AF70" s="132"/>
      <c r="AG70" s="132"/>
      <c r="AH70" s="132"/>
    </row>
    <row r="71" spans="1:34" ht="15.75" customHeight="1">
      <c r="A71" s="147"/>
      <c r="B71" s="134"/>
      <c r="C71" s="5" t="s">
        <v>124</v>
      </c>
      <c r="D71" s="22">
        <v>31399</v>
      </c>
      <c r="E71" s="89" t="s">
        <v>7</v>
      </c>
      <c r="F71" s="89" t="s">
        <v>25</v>
      </c>
      <c r="G71" s="14"/>
      <c r="H71" s="138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4"/>
      <c r="Z71" s="53">
        <f t="shared" ref="Z71" si="63">SUM(I70:X70)</f>
        <v>4.363425925925926E-3</v>
      </c>
      <c r="AA71" s="159"/>
      <c r="AB71" s="129"/>
      <c r="AC71" s="132"/>
      <c r="AD71" s="127"/>
      <c r="AE71" s="127"/>
      <c r="AF71" s="127"/>
      <c r="AG71" s="127"/>
      <c r="AH71" s="127"/>
    </row>
    <row r="72" spans="1:34" ht="15.75" customHeight="1">
      <c r="A72" s="146">
        <v>35</v>
      </c>
      <c r="B72" s="141" t="s">
        <v>125</v>
      </c>
      <c r="C72" s="9" t="s">
        <v>126</v>
      </c>
      <c r="D72" s="19">
        <v>32651</v>
      </c>
      <c r="E72" s="87" t="s">
        <v>6</v>
      </c>
      <c r="F72" s="87" t="s">
        <v>7</v>
      </c>
      <c r="G72" s="133" t="s">
        <v>44</v>
      </c>
      <c r="H72" s="135" t="s">
        <v>127</v>
      </c>
      <c r="I72" s="112"/>
      <c r="J72" s="106">
        <v>2.1990740740740742E-3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>
        <v>4.8611111111111104E-4</v>
      </c>
      <c r="X72" s="106">
        <v>2.0717592592592593E-3</v>
      </c>
      <c r="Y72" s="113"/>
      <c r="Z72" s="51">
        <f t="array" ref="Z72">SUMPRODUCT(IF(I72:X72&gt;0,1,0),I$3:X$3)</f>
        <v>4.1483516483516478</v>
      </c>
      <c r="AA72" s="130">
        <v>35</v>
      </c>
      <c r="AB72" s="130">
        <f t="shared" ref="AB72" si="64">COUNTIF(I72:X72,"&gt;0")</f>
        <v>3</v>
      </c>
      <c r="AC72" s="127"/>
      <c r="AD72" s="127"/>
      <c r="AE72" s="127"/>
      <c r="AF72" s="127"/>
      <c r="AG72" s="127"/>
      <c r="AH72" s="127"/>
    </row>
    <row r="73" spans="1:34" ht="15.75" customHeight="1">
      <c r="A73" s="147"/>
      <c r="B73" s="134"/>
      <c r="C73" s="9" t="s">
        <v>128</v>
      </c>
      <c r="D73" s="19">
        <v>31560</v>
      </c>
      <c r="E73" s="87" t="s">
        <v>6</v>
      </c>
      <c r="F73" s="87" t="s">
        <v>7</v>
      </c>
      <c r="G73" s="134"/>
      <c r="H73" s="136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14"/>
      <c r="Z73" s="50">
        <f t="shared" ref="Z73" si="65">SUM(I72:X72)</f>
        <v>4.7569444444444447E-3</v>
      </c>
      <c r="AA73" s="159"/>
      <c r="AB73" s="131"/>
      <c r="AC73" s="127"/>
      <c r="AD73" s="127"/>
      <c r="AE73" s="127"/>
      <c r="AF73" s="127"/>
      <c r="AG73" s="127"/>
      <c r="AH73" s="127"/>
    </row>
    <row r="74" spans="1:34" ht="15.75" customHeight="1">
      <c r="A74" s="148">
        <v>36</v>
      </c>
      <c r="B74" s="142" t="s">
        <v>129</v>
      </c>
      <c r="C74" s="3" t="s">
        <v>130</v>
      </c>
      <c r="D74" s="21">
        <v>29516</v>
      </c>
      <c r="E74" s="88" t="s">
        <v>7</v>
      </c>
      <c r="F74" s="88" t="s">
        <v>7</v>
      </c>
      <c r="G74" s="122" t="s">
        <v>40</v>
      </c>
      <c r="H74" s="137" t="s">
        <v>12</v>
      </c>
      <c r="I74" s="108"/>
      <c r="J74" s="108"/>
      <c r="K74" s="108"/>
      <c r="L74" s="108"/>
      <c r="M74" s="108"/>
      <c r="N74" s="108"/>
      <c r="O74" s="108"/>
      <c r="P74" s="108">
        <v>3.2407407407407406E-3</v>
      </c>
      <c r="Q74" s="108"/>
      <c r="R74" s="108">
        <v>2.2453703703703702E-3</v>
      </c>
      <c r="S74" s="108"/>
      <c r="T74" s="108"/>
      <c r="U74" s="108">
        <v>2.8124999999999995E-3</v>
      </c>
      <c r="V74" s="108">
        <v>3.7152777777777774E-3</v>
      </c>
      <c r="W74" s="108"/>
      <c r="X74" s="108">
        <v>4.0509259259259258E-4</v>
      </c>
      <c r="Y74" s="115"/>
      <c r="Z74" s="81">
        <f t="array" ref="Z74">SUMPRODUCT(IF(I74:X74&gt;0,1,0),I$3:X$3)</f>
        <v>15.857279647863614</v>
      </c>
      <c r="AA74" s="160">
        <v>36</v>
      </c>
      <c r="AB74" s="128">
        <f t="shared" ref="AB74" si="66">COUNTIF(I74:X74,"&gt;0")</f>
        <v>5</v>
      </c>
      <c r="AC74" s="132"/>
      <c r="AD74" s="132"/>
      <c r="AE74" s="132"/>
      <c r="AF74" s="132"/>
      <c r="AG74" s="132"/>
      <c r="AH74" s="132"/>
    </row>
    <row r="75" spans="1:34" ht="15.75" customHeight="1">
      <c r="A75" s="147"/>
      <c r="B75" s="134"/>
      <c r="C75" s="5" t="s">
        <v>131</v>
      </c>
      <c r="D75" s="22">
        <v>30200</v>
      </c>
      <c r="E75" s="89" t="s">
        <v>7</v>
      </c>
      <c r="F75" s="89" t="s">
        <v>7</v>
      </c>
      <c r="G75" s="123"/>
      <c r="H75" s="138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4"/>
      <c r="Z75" s="53">
        <f t="shared" ref="Z75" si="67">SUM(I74:X74)</f>
        <v>1.241898148148148E-2</v>
      </c>
      <c r="AA75" s="159"/>
      <c r="AB75" s="129"/>
      <c r="AC75" s="132"/>
      <c r="AD75" s="127"/>
      <c r="AE75" s="127"/>
      <c r="AF75" s="127"/>
      <c r="AG75" s="127"/>
      <c r="AH75" s="127"/>
    </row>
    <row r="76" spans="1:34" ht="15.75" customHeight="1">
      <c r="A76" s="146">
        <v>37</v>
      </c>
      <c r="B76" s="141" t="s">
        <v>132</v>
      </c>
      <c r="C76" s="9" t="s">
        <v>133</v>
      </c>
      <c r="D76" s="19">
        <v>30020</v>
      </c>
      <c r="E76" s="87">
        <v>3</v>
      </c>
      <c r="F76" s="87" t="s">
        <v>7</v>
      </c>
      <c r="G76" s="12"/>
      <c r="H76" s="135" t="s">
        <v>12</v>
      </c>
      <c r="I76" s="112"/>
      <c r="J76" s="106">
        <v>2.4537037037037036E-3</v>
      </c>
      <c r="K76" s="106"/>
      <c r="L76" s="106"/>
      <c r="M76" s="106"/>
      <c r="N76" s="106"/>
      <c r="O76" s="106"/>
      <c r="P76" s="106"/>
      <c r="Q76" s="106">
        <v>3.5185185185185185E-3</v>
      </c>
      <c r="R76" s="106"/>
      <c r="S76" s="106"/>
      <c r="T76" s="106">
        <v>5.8449074074074072E-3</v>
      </c>
      <c r="U76" s="106"/>
      <c r="V76" s="106">
        <v>6.875E-3</v>
      </c>
      <c r="W76" s="106">
        <v>4.8611111111111104E-4</v>
      </c>
      <c r="X76" s="106">
        <v>9.3750000000000007E-4</v>
      </c>
      <c r="Y76" s="113"/>
      <c r="Z76" s="51">
        <f t="array" ref="Z76">SUMPRODUCT(IF(I76:X76&gt;0,1,0),I$3:X$3)</f>
        <v>13.109065934065933</v>
      </c>
      <c r="AA76" s="130">
        <v>37</v>
      </c>
      <c r="AB76" s="130">
        <f t="shared" ref="AB76" si="68">COUNTIF(I76:X76,"&gt;0")</f>
        <v>6</v>
      </c>
      <c r="AC76" s="127"/>
      <c r="AD76" s="127"/>
      <c r="AE76" s="127"/>
      <c r="AF76" s="127"/>
      <c r="AG76" s="127"/>
      <c r="AH76" s="127"/>
    </row>
    <row r="77" spans="1:34" ht="15.75" customHeight="1">
      <c r="A77" s="147"/>
      <c r="B77" s="134"/>
      <c r="C77" s="9" t="s">
        <v>134</v>
      </c>
      <c r="D77" s="19">
        <v>29070</v>
      </c>
      <c r="E77" s="87">
        <v>1</v>
      </c>
      <c r="F77" s="87" t="s">
        <v>7</v>
      </c>
      <c r="G77" s="10" t="s">
        <v>40</v>
      </c>
      <c r="H77" s="136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14"/>
      <c r="Z77" s="50">
        <f t="shared" ref="Z77" si="69">SUM(I76:X76)</f>
        <v>2.011574074074074E-2</v>
      </c>
      <c r="AA77" s="159"/>
      <c r="AB77" s="131"/>
      <c r="AC77" s="127"/>
      <c r="AD77" s="127"/>
      <c r="AE77" s="127"/>
      <c r="AF77" s="127"/>
      <c r="AG77" s="127"/>
      <c r="AH77" s="127"/>
    </row>
    <row r="78" spans="1:34" ht="15.75" customHeight="1">
      <c r="A78" s="148">
        <v>38</v>
      </c>
      <c r="B78" s="142" t="s">
        <v>135</v>
      </c>
      <c r="C78" s="3" t="s">
        <v>136</v>
      </c>
      <c r="D78" s="21">
        <v>32291</v>
      </c>
      <c r="E78" s="88">
        <v>3</v>
      </c>
      <c r="F78" s="88" t="s">
        <v>7</v>
      </c>
      <c r="G78" s="122" t="s">
        <v>40</v>
      </c>
      <c r="H78" s="137" t="s">
        <v>12</v>
      </c>
      <c r="I78" s="108">
        <v>3.9236111111111112E-3</v>
      </c>
      <c r="J78" s="108">
        <v>3.0555555555555557E-3</v>
      </c>
      <c r="K78" s="108"/>
      <c r="L78" s="108"/>
      <c r="M78" s="108">
        <v>2.8124999999999995E-3</v>
      </c>
      <c r="N78" s="108"/>
      <c r="O78" s="108"/>
      <c r="P78" s="108"/>
      <c r="Q78" s="108"/>
      <c r="R78" s="108"/>
      <c r="S78" s="108">
        <v>6.3310185185185197E-3</v>
      </c>
      <c r="T78" s="108"/>
      <c r="U78" s="108"/>
      <c r="V78" s="108"/>
      <c r="W78" s="108">
        <v>9.4907407407407408E-4</v>
      </c>
      <c r="X78" s="108">
        <v>6.134259259259259E-4</v>
      </c>
      <c r="Y78" s="115"/>
      <c r="Z78" s="81">
        <f t="array" ref="Z78">SUMPRODUCT(IF(I78:X78&gt;0,1,0),I$3:X$3)</f>
        <v>8.5483516483516482</v>
      </c>
      <c r="AA78" s="160">
        <v>38</v>
      </c>
      <c r="AB78" s="128">
        <f t="shared" ref="AB78" si="70">COUNTIF(I78:X78,"&gt;0")</f>
        <v>6</v>
      </c>
      <c r="AC78" s="132"/>
      <c r="AD78" s="132"/>
      <c r="AE78" s="132"/>
      <c r="AF78" s="132"/>
      <c r="AG78" s="132"/>
      <c r="AH78" s="132"/>
    </row>
    <row r="79" spans="1:34" ht="15.75" customHeight="1">
      <c r="A79" s="147"/>
      <c r="B79" s="134"/>
      <c r="C79" s="5" t="s">
        <v>137</v>
      </c>
      <c r="D79" s="22">
        <v>42101</v>
      </c>
      <c r="E79" s="89">
        <v>3</v>
      </c>
      <c r="F79" s="89" t="s">
        <v>7</v>
      </c>
      <c r="G79" s="123"/>
      <c r="H79" s="138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4"/>
      <c r="Z79" s="53">
        <f t="shared" ref="Z79" si="71">SUM(I78:X78)</f>
        <v>1.7685185185185186E-2</v>
      </c>
      <c r="AA79" s="159"/>
      <c r="AB79" s="129"/>
      <c r="AC79" s="132"/>
      <c r="AD79" s="127"/>
      <c r="AE79" s="127"/>
      <c r="AF79" s="127"/>
      <c r="AG79" s="127"/>
      <c r="AH79" s="127"/>
    </row>
    <row r="80" spans="1:34" ht="15.75" customHeight="1">
      <c r="A80" s="146">
        <v>39</v>
      </c>
      <c r="B80" s="141" t="s">
        <v>56</v>
      </c>
      <c r="C80" s="1" t="s">
        <v>138</v>
      </c>
      <c r="D80" s="19">
        <v>31817</v>
      </c>
      <c r="E80" s="87">
        <v>1</v>
      </c>
      <c r="F80" s="87" t="s">
        <v>7</v>
      </c>
      <c r="G80" s="133" t="s">
        <v>139</v>
      </c>
      <c r="H80" s="135" t="s">
        <v>56</v>
      </c>
      <c r="I80" s="112"/>
      <c r="J80" s="106"/>
      <c r="K80" s="106">
        <v>4.2245370370370371E-3</v>
      </c>
      <c r="L80" s="106">
        <v>3.7847222222222223E-3</v>
      </c>
      <c r="M80" s="106"/>
      <c r="N80" s="106"/>
      <c r="O80" s="106"/>
      <c r="P80" s="106">
        <v>4.1435185185185186E-3</v>
      </c>
      <c r="Q80" s="106"/>
      <c r="R80" s="106">
        <v>1.8518518518518517E-3</v>
      </c>
      <c r="S80" s="106"/>
      <c r="T80" s="106"/>
      <c r="U80" s="106"/>
      <c r="V80" s="106"/>
      <c r="W80" s="106"/>
      <c r="X80" s="106">
        <v>6.7129629629629625E-4</v>
      </c>
      <c r="Y80" s="113"/>
      <c r="Z80" s="51">
        <f t="array" ref="Z80">SUMPRODUCT(IF(I80:X80&gt;0,1,0),I$3:X$3)</f>
        <v>24.208233956712657</v>
      </c>
      <c r="AA80" s="130">
        <v>39</v>
      </c>
      <c r="AB80" s="130">
        <f t="shared" ref="AB80" si="72">COUNTIF(I80:X80,"&gt;0")</f>
        <v>5</v>
      </c>
      <c r="AC80" s="127"/>
      <c r="AD80" s="127"/>
      <c r="AE80" s="127"/>
      <c r="AF80" s="127"/>
      <c r="AG80" s="127"/>
      <c r="AH80" s="127"/>
    </row>
    <row r="81" spans="1:34" ht="15.75" customHeight="1">
      <c r="A81" s="147"/>
      <c r="B81" s="134"/>
      <c r="C81" s="29" t="s">
        <v>263</v>
      </c>
      <c r="D81" s="19">
        <v>30682</v>
      </c>
      <c r="E81" s="87">
        <v>2</v>
      </c>
      <c r="F81" s="87" t="s">
        <v>7</v>
      </c>
      <c r="G81" s="134"/>
      <c r="H81" s="136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14"/>
      <c r="Z81" s="50">
        <f t="shared" ref="Z81" si="73">SUM(I80:X80)</f>
        <v>1.4675925925925926E-2</v>
      </c>
      <c r="AA81" s="159"/>
      <c r="AB81" s="131"/>
      <c r="AC81" s="127"/>
      <c r="AD81" s="127"/>
      <c r="AE81" s="127"/>
      <c r="AF81" s="127"/>
      <c r="AG81" s="127"/>
      <c r="AH81" s="127"/>
    </row>
    <row r="82" spans="1:34" ht="15.75" customHeight="1">
      <c r="A82" s="148">
        <v>40</v>
      </c>
      <c r="B82" s="142" t="s">
        <v>140</v>
      </c>
      <c r="C82" s="3" t="s">
        <v>141</v>
      </c>
      <c r="D82" s="21">
        <v>31968</v>
      </c>
      <c r="E82" s="88" t="s">
        <v>7</v>
      </c>
      <c r="F82" s="88">
        <v>1</v>
      </c>
      <c r="G82" s="122" t="s">
        <v>56</v>
      </c>
      <c r="H82" s="137" t="s">
        <v>56</v>
      </c>
      <c r="I82" s="108"/>
      <c r="J82" s="108"/>
      <c r="K82" s="108">
        <v>2.615740740740741E-3</v>
      </c>
      <c r="L82" s="108">
        <v>3.5185185185185185E-3</v>
      </c>
      <c r="M82" s="108"/>
      <c r="N82" s="108">
        <v>9.2592592592592585E-4</v>
      </c>
      <c r="O82" s="108">
        <v>2.0833333333333333E-3</v>
      </c>
      <c r="P82" s="108">
        <v>5.4976851851851853E-3</v>
      </c>
      <c r="Q82" s="108"/>
      <c r="R82" s="108">
        <v>1.7245370370370372E-3</v>
      </c>
      <c r="S82" s="108">
        <v>1.0416666666666667E-3</v>
      </c>
      <c r="T82" s="108"/>
      <c r="U82" s="108">
        <v>3.483796296296296E-3</v>
      </c>
      <c r="V82" s="108"/>
      <c r="W82" s="108"/>
      <c r="X82" s="108">
        <v>6.3657407407407402E-4</v>
      </c>
      <c r="Y82" s="115"/>
      <c r="Z82" s="81">
        <f t="array" ref="Z82">SUMPRODUCT(IF(I82:X82&gt;0,1,0),I$3:X$3)</f>
        <v>41.288455879039844</v>
      </c>
      <c r="AA82" s="160">
        <v>40</v>
      </c>
      <c r="AB82" s="128">
        <f t="shared" ref="AB82" si="74">COUNTIF(I82:X82,"&gt;0")</f>
        <v>9</v>
      </c>
      <c r="AC82" s="132"/>
      <c r="AD82" s="132"/>
      <c r="AE82" s="132"/>
      <c r="AF82" s="132"/>
      <c r="AG82" s="132"/>
      <c r="AH82" s="132"/>
    </row>
    <row r="83" spans="1:34" ht="15.75" customHeight="1">
      <c r="A83" s="147"/>
      <c r="B83" s="134"/>
      <c r="C83" s="5" t="s">
        <v>142</v>
      </c>
      <c r="D83" s="22">
        <v>31968</v>
      </c>
      <c r="E83" s="89" t="s">
        <v>25</v>
      </c>
      <c r="F83" s="89" t="s">
        <v>25</v>
      </c>
      <c r="G83" s="123"/>
      <c r="H83" s="138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4"/>
      <c r="Z83" s="53">
        <f t="shared" ref="Z83" si="75">SUM(I82:X82)</f>
        <v>2.1527777777777778E-2</v>
      </c>
      <c r="AA83" s="159"/>
      <c r="AB83" s="129"/>
      <c r="AC83" s="132"/>
      <c r="AD83" s="127"/>
      <c r="AE83" s="127"/>
      <c r="AF83" s="127"/>
      <c r="AG83" s="127"/>
      <c r="AH83" s="127"/>
    </row>
    <row r="84" spans="1:34" ht="15.75" customHeight="1">
      <c r="A84" s="146">
        <v>41</v>
      </c>
      <c r="B84" s="141" t="s">
        <v>143</v>
      </c>
      <c r="C84" s="1" t="s">
        <v>144</v>
      </c>
      <c r="D84" s="19">
        <v>34066</v>
      </c>
      <c r="E84" s="87">
        <v>3</v>
      </c>
      <c r="F84" s="87" t="s">
        <v>7</v>
      </c>
      <c r="G84" s="133"/>
      <c r="H84" s="135" t="s">
        <v>52</v>
      </c>
      <c r="I84" s="106">
        <v>8.6805555555555551E-4</v>
      </c>
      <c r="J84" s="106"/>
      <c r="K84" s="106"/>
      <c r="L84" s="106"/>
      <c r="M84" s="106"/>
      <c r="N84" s="106"/>
      <c r="O84" s="106"/>
      <c r="P84" s="106"/>
      <c r="Q84" s="106">
        <v>2.4652777777777776E-3</v>
      </c>
      <c r="R84" s="106">
        <v>2.6504629629629625E-3</v>
      </c>
      <c r="S84" s="106">
        <v>2.2222222222222222E-3</v>
      </c>
      <c r="T84" s="106"/>
      <c r="U84" s="106"/>
      <c r="V84" s="106">
        <v>2.9513888888888888E-3</v>
      </c>
      <c r="W84" s="106">
        <v>8.6805555555555551E-4</v>
      </c>
      <c r="X84" s="106">
        <v>7.407407407407407E-4</v>
      </c>
      <c r="Y84" s="113"/>
      <c r="Z84" s="51">
        <f t="array" ref="Z84">SUMPRODUCT(IF(I84:X84&gt;0,1,0),I$3:X$3)</f>
        <v>13.365716180371352</v>
      </c>
      <c r="AA84" s="130">
        <v>41</v>
      </c>
      <c r="AB84" s="130">
        <f t="shared" ref="AB84" si="76">COUNTIF(I84:X84,"&gt;0")</f>
        <v>7</v>
      </c>
      <c r="AC84" s="127"/>
      <c r="AD84" s="127"/>
      <c r="AE84" s="127"/>
      <c r="AF84" s="127"/>
      <c r="AG84" s="127"/>
      <c r="AH84" s="127"/>
    </row>
    <row r="85" spans="1:34" ht="15.75" customHeight="1">
      <c r="A85" s="147"/>
      <c r="B85" s="134"/>
      <c r="C85" s="9" t="s">
        <v>145</v>
      </c>
      <c r="D85" s="19">
        <v>33451</v>
      </c>
      <c r="E85" s="87" t="s">
        <v>7</v>
      </c>
      <c r="F85" s="87" t="s">
        <v>7</v>
      </c>
      <c r="G85" s="134"/>
      <c r="H85" s="136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14"/>
      <c r="Z85" s="50">
        <f t="shared" ref="Z85" si="77">SUM(I84:X84)</f>
        <v>1.2766203703703705E-2</v>
      </c>
      <c r="AA85" s="159"/>
      <c r="AB85" s="131"/>
      <c r="AC85" s="127"/>
      <c r="AD85" s="127"/>
      <c r="AE85" s="127"/>
      <c r="AF85" s="127"/>
      <c r="AG85" s="127"/>
      <c r="AH85" s="127"/>
    </row>
    <row r="86" spans="1:34" ht="15.75" customHeight="1">
      <c r="A86" s="148">
        <v>42</v>
      </c>
      <c r="B86" s="142" t="s">
        <v>146</v>
      </c>
      <c r="C86" s="3" t="s">
        <v>147</v>
      </c>
      <c r="D86" s="21">
        <v>32387</v>
      </c>
      <c r="E86" s="88">
        <v>3</v>
      </c>
      <c r="F86" s="88" t="s">
        <v>7</v>
      </c>
      <c r="G86" s="122" t="s">
        <v>226</v>
      </c>
      <c r="H86" s="137" t="s">
        <v>12</v>
      </c>
      <c r="I86" s="108"/>
      <c r="J86" s="108">
        <v>2.2800925925925927E-3</v>
      </c>
      <c r="K86" s="108"/>
      <c r="L86" s="108"/>
      <c r="M86" s="108"/>
      <c r="N86" s="108"/>
      <c r="O86" s="108"/>
      <c r="P86" s="108"/>
      <c r="Q86" s="108">
        <v>2.5810185185185185E-3</v>
      </c>
      <c r="R86" s="108">
        <v>2.4305555555555556E-3</v>
      </c>
      <c r="S86" s="108"/>
      <c r="T86" s="108">
        <v>6.828703703703704E-3</v>
      </c>
      <c r="U86" s="108"/>
      <c r="V86" s="108"/>
      <c r="W86" s="108"/>
      <c r="X86" s="108">
        <v>7.407407407407407E-4</v>
      </c>
      <c r="Y86" s="115"/>
      <c r="Z86" s="81">
        <f t="array" ref="Z86">SUMPRODUCT(IF(I86:X86&gt;0,1,0),I$3:X$3)</f>
        <v>10.722859037514208</v>
      </c>
      <c r="AA86" s="160">
        <v>42</v>
      </c>
      <c r="AB86" s="128">
        <f t="shared" ref="AB86" si="78">COUNTIF(I86:X86,"&gt;0")</f>
        <v>5</v>
      </c>
      <c r="AC86" s="132"/>
      <c r="AD86" s="132"/>
      <c r="AE86" s="132"/>
      <c r="AF86" s="132"/>
      <c r="AG86" s="132"/>
      <c r="AH86" s="132"/>
    </row>
    <row r="87" spans="1:34" ht="15.75" customHeight="1">
      <c r="A87" s="147"/>
      <c r="B87" s="134"/>
      <c r="C87" s="5" t="s">
        <v>250</v>
      </c>
      <c r="D87" s="22">
        <v>32679</v>
      </c>
      <c r="E87" s="89" t="s">
        <v>6</v>
      </c>
      <c r="F87" s="89" t="s">
        <v>7</v>
      </c>
      <c r="G87" s="123"/>
      <c r="H87" s="138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4"/>
      <c r="Z87" s="53">
        <f t="shared" ref="Z87" si="79">SUM(I86:X86)</f>
        <v>1.4861111111111111E-2</v>
      </c>
      <c r="AA87" s="159"/>
      <c r="AB87" s="129"/>
      <c r="AC87" s="132"/>
      <c r="AD87" s="127"/>
      <c r="AE87" s="127"/>
      <c r="AF87" s="127"/>
      <c r="AG87" s="127"/>
      <c r="AH87" s="127"/>
    </row>
    <row r="88" spans="1:34" ht="15.75" customHeight="1">
      <c r="A88" s="146">
        <v>43</v>
      </c>
      <c r="B88" s="141" t="s">
        <v>148</v>
      </c>
      <c r="C88" s="1" t="s">
        <v>149</v>
      </c>
      <c r="D88" s="19">
        <v>31677</v>
      </c>
      <c r="E88" s="87" t="s">
        <v>7</v>
      </c>
      <c r="F88" s="87" t="s">
        <v>7</v>
      </c>
      <c r="G88" s="133" t="s">
        <v>150</v>
      </c>
      <c r="H88" s="135" t="s">
        <v>151</v>
      </c>
      <c r="I88" s="112"/>
      <c r="J88" s="106"/>
      <c r="K88" s="106">
        <v>4.8032407407407407E-3</v>
      </c>
      <c r="L88" s="106"/>
      <c r="M88" s="106"/>
      <c r="N88" s="106"/>
      <c r="O88" s="106">
        <v>2.4768518518518516E-3</v>
      </c>
      <c r="P88" s="106">
        <v>2.9513888888888888E-3</v>
      </c>
      <c r="Q88" s="106"/>
      <c r="R88" s="106"/>
      <c r="S88" s="106"/>
      <c r="T88" s="106"/>
      <c r="U88" s="106">
        <v>3.6689814814814814E-3</v>
      </c>
      <c r="V88" s="106"/>
      <c r="W88" s="106"/>
      <c r="X88" s="106">
        <v>4.5138888888888892E-4</v>
      </c>
      <c r="Y88" s="113"/>
      <c r="Z88" s="51">
        <f t="array" ref="Z88">SUMPRODUCT(IF(I88:X88&gt;0,1,0),I$3:X$3)</f>
        <v>21.490047390976184</v>
      </c>
      <c r="AA88" s="130">
        <v>43</v>
      </c>
      <c r="AB88" s="130">
        <f t="shared" ref="AB88" si="80">COUNTIF(I88:X88,"&gt;0")</f>
        <v>5</v>
      </c>
      <c r="AC88" s="127"/>
      <c r="AD88" s="127"/>
      <c r="AE88" s="127"/>
      <c r="AF88" s="127"/>
      <c r="AG88" s="127"/>
      <c r="AH88" s="127"/>
    </row>
    <row r="89" spans="1:34" ht="15.75" customHeight="1">
      <c r="A89" s="147"/>
      <c r="B89" s="134"/>
      <c r="C89" s="1" t="s">
        <v>152</v>
      </c>
      <c r="D89" s="19">
        <v>31692</v>
      </c>
      <c r="E89" s="87" t="s">
        <v>7</v>
      </c>
      <c r="F89" s="87" t="s">
        <v>6</v>
      </c>
      <c r="G89" s="134"/>
      <c r="H89" s="136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14"/>
      <c r="Z89" s="50">
        <f t="shared" ref="Z89" si="81">SUM(I88:X88)</f>
        <v>1.435185185185185E-2</v>
      </c>
      <c r="AA89" s="159"/>
      <c r="AB89" s="131"/>
      <c r="AC89" s="127"/>
      <c r="AD89" s="127"/>
      <c r="AE89" s="127"/>
      <c r="AF89" s="127"/>
      <c r="AG89" s="127"/>
      <c r="AH89" s="127"/>
    </row>
    <row r="90" spans="1:34" ht="15.75" customHeight="1">
      <c r="A90" s="148">
        <v>44</v>
      </c>
      <c r="B90" s="142" t="s">
        <v>153</v>
      </c>
      <c r="C90" s="3" t="s">
        <v>154</v>
      </c>
      <c r="D90" s="21">
        <v>28043</v>
      </c>
      <c r="E90" s="88" t="s">
        <v>7</v>
      </c>
      <c r="F90" s="88" t="s">
        <v>25</v>
      </c>
      <c r="G90" s="122" t="s">
        <v>155</v>
      </c>
      <c r="H90" s="137" t="s">
        <v>99</v>
      </c>
      <c r="I90" s="108"/>
      <c r="J90" s="108">
        <v>2.1412037037037038E-3</v>
      </c>
      <c r="K90" s="108">
        <v>2.3148148148148151E-3</v>
      </c>
      <c r="L90" s="108">
        <v>2.6967592592592594E-3</v>
      </c>
      <c r="M90" s="108">
        <v>1.1458333333333333E-3</v>
      </c>
      <c r="N90" s="108">
        <v>1.2384259259259258E-3</v>
      </c>
      <c r="O90" s="108"/>
      <c r="P90" s="108">
        <v>3.9351851851851857E-3</v>
      </c>
      <c r="Q90" s="108">
        <v>3.2870370370370367E-3</v>
      </c>
      <c r="R90" s="108">
        <v>1.2731481481481483E-3</v>
      </c>
      <c r="S90" s="108"/>
      <c r="T90" s="108"/>
      <c r="U90" s="108"/>
      <c r="V90" s="108"/>
      <c r="W90" s="108"/>
      <c r="X90" s="108">
        <v>3.2407407407407406E-4</v>
      </c>
      <c r="Y90" s="115"/>
      <c r="Z90" s="81">
        <f t="array" ref="Z90">SUMPRODUCT(IF(I90:X90&gt;0,1,0),I$3:X$3)</f>
        <v>36.046970220448934</v>
      </c>
      <c r="AA90" s="160">
        <v>44</v>
      </c>
      <c r="AB90" s="128">
        <f t="shared" ref="AB90" si="82">COUNTIF(I90:X90,"&gt;0")</f>
        <v>9</v>
      </c>
      <c r="AC90" s="132"/>
      <c r="AD90" s="132"/>
      <c r="AE90" s="132"/>
      <c r="AF90" s="132"/>
      <c r="AG90" s="132"/>
      <c r="AH90" s="132"/>
    </row>
    <row r="91" spans="1:34" ht="15.75" customHeight="1">
      <c r="A91" s="147"/>
      <c r="B91" s="134"/>
      <c r="C91" s="5" t="s">
        <v>156</v>
      </c>
      <c r="D91" s="22">
        <v>30613</v>
      </c>
      <c r="E91" s="89">
        <v>2</v>
      </c>
      <c r="F91" s="89">
        <v>2</v>
      </c>
      <c r="G91" s="123"/>
      <c r="H91" s="138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14"/>
      <c r="Z91" s="53">
        <f t="shared" ref="Z91" si="83">SUM(I90:X90)</f>
        <v>1.8356481481481484E-2</v>
      </c>
      <c r="AA91" s="159"/>
      <c r="AB91" s="129"/>
      <c r="AC91" s="132"/>
      <c r="AD91" s="127"/>
      <c r="AE91" s="127"/>
      <c r="AF91" s="127"/>
      <c r="AG91" s="127"/>
      <c r="AH91" s="127"/>
    </row>
    <row r="92" spans="1:34" ht="15.75" customHeight="1">
      <c r="A92" s="146">
        <v>45</v>
      </c>
      <c r="B92" s="153" t="s">
        <v>243</v>
      </c>
      <c r="C92" s="9" t="s">
        <v>157</v>
      </c>
      <c r="D92" s="19">
        <v>26898</v>
      </c>
      <c r="E92" s="87">
        <v>3</v>
      </c>
      <c r="F92" s="87" t="s">
        <v>7</v>
      </c>
      <c r="G92" s="133" t="s">
        <v>40</v>
      </c>
      <c r="H92" s="47" t="s">
        <v>12</v>
      </c>
      <c r="I92" s="112"/>
      <c r="J92" s="106">
        <v>3.3912037037037036E-3</v>
      </c>
      <c r="K92" s="106">
        <v>3.8310185185185183E-3</v>
      </c>
      <c r="L92" s="106"/>
      <c r="M92" s="106"/>
      <c r="N92" s="106"/>
      <c r="O92" s="106">
        <v>4.0509259259259257E-3</v>
      </c>
      <c r="P92" s="106"/>
      <c r="Q92" s="106"/>
      <c r="R92" s="106">
        <v>3.1249999999999997E-3</v>
      </c>
      <c r="S92" s="106"/>
      <c r="T92" s="106"/>
      <c r="U92" s="106"/>
      <c r="V92" s="106"/>
      <c r="W92" s="106"/>
      <c r="X92" s="106"/>
      <c r="Y92" s="113"/>
      <c r="Z92" s="51">
        <f t="array" ref="Z92">SUMPRODUCT(IF(I92:X92&gt;0,1,0),I$3:X$3)</f>
        <v>14.331782521437695</v>
      </c>
      <c r="AA92" s="130">
        <v>45</v>
      </c>
      <c r="AB92" s="130">
        <f t="shared" ref="AB92" si="84">COUNTIF(I92:X92,"&gt;0")</f>
        <v>4</v>
      </c>
      <c r="AC92" s="127"/>
      <c r="AD92" s="127"/>
      <c r="AE92" s="127"/>
      <c r="AF92" s="127"/>
      <c r="AG92" s="127"/>
      <c r="AH92" s="127"/>
    </row>
    <row r="93" spans="1:34" ht="15.75" customHeight="1">
      <c r="A93" s="147"/>
      <c r="B93" s="134"/>
      <c r="C93" s="29" t="s">
        <v>248</v>
      </c>
      <c r="D93" s="19">
        <v>30839</v>
      </c>
      <c r="E93" s="93" t="s">
        <v>6</v>
      </c>
      <c r="F93" s="87" t="s">
        <v>7</v>
      </c>
      <c r="G93" s="134"/>
      <c r="H93" s="48" t="s">
        <v>158</v>
      </c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14"/>
      <c r="Z93" s="50">
        <f t="shared" ref="Z93" si="85">SUM(I92:X92)</f>
        <v>1.4398148148148146E-2</v>
      </c>
      <c r="AA93" s="159"/>
      <c r="AB93" s="131"/>
      <c r="AC93" s="127"/>
      <c r="AD93" s="127"/>
      <c r="AE93" s="127"/>
      <c r="AF93" s="127"/>
      <c r="AG93" s="127"/>
      <c r="AH93" s="127"/>
    </row>
    <row r="94" spans="1:34" ht="15.75" customHeight="1">
      <c r="A94" s="148">
        <v>46</v>
      </c>
      <c r="B94" s="142" t="s">
        <v>159</v>
      </c>
      <c r="C94" s="3" t="s">
        <v>160</v>
      </c>
      <c r="D94" s="21">
        <v>33049</v>
      </c>
      <c r="E94" s="88">
        <v>3</v>
      </c>
      <c r="F94" s="88">
        <v>2</v>
      </c>
      <c r="G94" s="122" t="s">
        <v>159</v>
      </c>
      <c r="H94" s="137" t="s">
        <v>12</v>
      </c>
      <c r="I94" s="108">
        <v>1.5624999999999999E-3</v>
      </c>
      <c r="J94" s="108">
        <v>2.8472222222222219E-3</v>
      </c>
      <c r="K94" s="108"/>
      <c r="L94" s="108"/>
      <c r="M94" s="108"/>
      <c r="N94" s="108"/>
      <c r="O94" s="108"/>
      <c r="P94" s="108"/>
      <c r="Q94" s="108"/>
      <c r="R94" s="108">
        <v>3.6689814814814814E-3</v>
      </c>
      <c r="S94" s="108"/>
      <c r="T94" s="108">
        <v>5.2199074074074066E-3</v>
      </c>
      <c r="U94" s="108"/>
      <c r="V94" s="108">
        <v>2.8703703703703708E-3</v>
      </c>
      <c r="W94" s="108"/>
      <c r="X94" s="108">
        <v>7.5231481481481471E-4</v>
      </c>
      <c r="Y94" s="115"/>
      <c r="Z94" s="81">
        <f t="array" ref="Z94">SUMPRODUCT(IF(I94:X94&gt;0,1,0),I$3:X$3)</f>
        <v>12.847859037514208</v>
      </c>
      <c r="AA94" s="160">
        <v>46</v>
      </c>
      <c r="AB94" s="128">
        <f t="shared" ref="AB94" si="86">COUNTIF(I94:X94,"&gt;0")</f>
        <v>6</v>
      </c>
      <c r="AC94" s="132"/>
      <c r="AD94" s="132"/>
      <c r="AE94" s="132"/>
      <c r="AF94" s="132"/>
      <c r="AG94" s="132"/>
      <c r="AH94" s="132"/>
    </row>
    <row r="95" spans="1:34" ht="15.75" customHeight="1">
      <c r="A95" s="147"/>
      <c r="B95" s="134"/>
      <c r="C95" s="5" t="s">
        <v>161</v>
      </c>
      <c r="D95" s="22">
        <v>33032</v>
      </c>
      <c r="E95" s="89">
        <v>1</v>
      </c>
      <c r="F95" s="89" t="s">
        <v>7</v>
      </c>
      <c r="G95" s="123"/>
      <c r="H95" s="138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14"/>
      <c r="Z95" s="53">
        <f t="shared" ref="Z95" si="87">SUM(I94:X94)</f>
        <v>1.6921296296296292E-2</v>
      </c>
      <c r="AA95" s="159"/>
      <c r="AB95" s="129"/>
      <c r="AC95" s="132"/>
      <c r="AD95" s="127"/>
      <c r="AE95" s="127"/>
      <c r="AF95" s="127"/>
      <c r="AG95" s="127"/>
      <c r="AH95" s="127"/>
    </row>
    <row r="96" spans="1:34" ht="15.75" customHeight="1">
      <c r="A96" s="146">
        <v>47</v>
      </c>
      <c r="B96" s="149" t="s">
        <v>242</v>
      </c>
      <c r="C96" s="1" t="s">
        <v>162</v>
      </c>
      <c r="D96" s="19">
        <v>32936</v>
      </c>
      <c r="E96" s="87">
        <v>2</v>
      </c>
      <c r="F96" s="87" t="s">
        <v>7</v>
      </c>
      <c r="G96" s="133" t="s">
        <v>11</v>
      </c>
      <c r="H96" s="135" t="s">
        <v>12</v>
      </c>
      <c r="I96" s="112"/>
      <c r="J96" s="106">
        <v>2.7199074074074074E-3</v>
      </c>
      <c r="K96" s="106"/>
      <c r="L96" s="106"/>
      <c r="M96" s="106">
        <v>2.4421296296296296E-3</v>
      </c>
      <c r="N96" s="106"/>
      <c r="O96" s="106">
        <v>4.2592592592592595E-3</v>
      </c>
      <c r="P96" s="106"/>
      <c r="Q96" s="106"/>
      <c r="R96" s="106"/>
      <c r="S96" s="106"/>
      <c r="T96" s="106"/>
      <c r="U96" s="106">
        <v>4.9074074074074072E-3</v>
      </c>
      <c r="V96" s="106">
        <v>4.5254629629629629E-3</v>
      </c>
      <c r="W96" s="106">
        <v>1.5972222222222221E-3</v>
      </c>
      <c r="X96" s="106">
        <v>6.9444444444444447E-4</v>
      </c>
      <c r="Y96" s="113"/>
      <c r="Z96" s="51">
        <f t="array" ref="Z96">SUMPRODUCT(IF(I96:X96&gt;0,1,0),I$3:X$3)</f>
        <v>15.53626587837114</v>
      </c>
      <c r="AA96" s="130">
        <v>47</v>
      </c>
      <c r="AB96" s="130">
        <f t="shared" ref="AB96" si="88">COUNTIF(I96:X96,"&gt;0")</f>
        <v>7</v>
      </c>
      <c r="AC96" s="127"/>
      <c r="AD96" s="127"/>
      <c r="AE96" s="127"/>
      <c r="AF96" s="127"/>
      <c r="AG96" s="127"/>
      <c r="AH96" s="127"/>
    </row>
    <row r="97" spans="1:34" ht="15.75" customHeight="1">
      <c r="A97" s="147"/>
      <c r="B97" s="154"/>
      <c r="C97" s="1" t="s">
        <v>163</v>
      </c>
      <c r="D97" s="19">
        <v>31645</v>
      </c>
      <c r="E97" s="87">
        <v>2</v>
      </c>
      <c r="F97" s="87" t="s">
        <v>7</v>
      </c>
      <c r="G97" s="134"/>
      <c r="H97" s="136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14"/>
      <c r="Z97" s="50">
        <f t="shared" ref="Z97" si="89">SUM(I96:X96)</f>
        <v>2.1145833333333332E-2</v>
      </c>
      <c r="AA97" s="159"/>
      <c r="AB97" s="131"/>
      <c r="AC97" s="127"/>
      <c r="AD97" s="127"/>
      <c r="AE97" s="127"/>
      <c r="AF97" s="127"/>
      <c r="AG97" s="127"/>
      <c r="AH97" s="127"/>
    </row>
    <row r="98" spans="1:34" ht="15.75" customHeight="1">
      <c r="A98" s="148">
        <v>48</v>
      </c>
      <c r="B98" s="155" t="s">
        <v>240</v>
      </c>
      <c r="C98" s="3" t="s">
        <v>164</v>
      </c>
      <c r="D98" s="21">
        <v>32340</v>
      </c>
      <c r="E98" s="88" t="s">
        <v>7</v>
      </c>
      <c r="F98" s="88" t="s">
        <v>7</v>
      </c>
      <c r="G98" s="122" t="s">
        <v>40</v>
      </c>
      <c r="H98" s="137" t="s">
        <v>12</v>
      </c>
      <c r="I98" s="110"/>
      <c r="J98" s="110"/>
      <c r="K98" s="110"/>
      <c r="L98" s="110"/>
      <c r="M98" s="110"/>
      <c r="N98" s="110"/>
      <c r="O98" s="110"/>
      <c r="P98" s="110"/>
      <c r="Q98" s="110"/>
      <c r="R98" s="110">
        <v>2.9629629629629628E-3</v>
      </c>
      <c r="S98" s="110"/>
      <c r="T98" s="110"/>
      <c r="U98" s="110"/>
      <c r="V98" s="110"/>
      <c r="W98" s="110"/>
      <c r="X98" s="110"/>
      <c r="Y98" s="115"/>
      <c r="Z98" s="81">
        <f t="array" ref="Z98">SUMPRODUCT(IF(I98:X98&gt;0,1,0),I$3:X$3)</f>
        <v>2.4137931034482758</v>
      </c>
      <c r="AA98" s="160">
        <v>48</v>
      </c>
      <c r="AB98" s="128">
        <f t="shared" ref="AB98" si="90">COUNTIF(I98:X98,"&gt;0")</f>
        <v>1</v>
      </c>
      <c r="AC98" s="132"/>
      <c r="AD98" s="132"/>
      <c r="AE98" s="132"/>
      <c r="AF98" s="132"/>
      <c r="AG98" s="132"/>
      <c r="AH98" s="132"/>
    </row>
    <row r="99" spans="1:34" ht="15.75" customHeight="1">
      <c r="A99" s="147"/>
      <c r="B99" s="154"/>
      <c r="C99" s="5" t="s">
        <v>165</v>
      </c>
      <c r="D99" s="22">
        <v>28882</v>
      </c>
      <c r="E99" s="89" t="s">
        <v>7</v>
      </c>
      <c r="F99" s="89" t="s">
        <v>7</v>
      </c>
      <c r="G99" s="123"/>
      <c r="H99" s="138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4"/>
      <c r="Z99" s="53">
        <f t="shared" ref="Z99" si="91">SUM(I98:X98)</f>
        <v>2.9629629629629628E-3</v>
      </c>
      <c r="AA99" s="159"/>
      <c r="AB99" s="129"/>
      <c r="AC99" s="132"/>
      <c r="AD99" s="127"/>
      <c r="AE99" s="127"/>
      <c r="AF99" s="127"/>
      <c r="AG99" s="127"/>
      <c r="AH99" s="127"/>
    </row>
    <row r="100" spans="1:34" ht="15.75" customHeight="1">
      <c r="A100" s="146">
        <v>49</v>
      </c>
      <c r="B100" s="149" t="s">
        <v>166</v>
      </c>
      <c r="C100" s="9" t="s">
        <v>167</v>
      </c>
      <c r="D100" s="19">
        <v>31038</v>
      </c>
      <c r="E100" s="87">
        <v>2</v>
      </c>
      <c r="F100" s="87" t="s">
        <v>7</v>
      </c>
      <c r="G100" s="133" t="s">
        <v>11</v>
      </c>
      <c r="H100" s="47" t="s">
        <v>168</v>
      </c>
      <c r="I100" s="112">
        <v>3.9351851851851857E-3</v>
      </c>
      <c r="J100" s="106"/>
      <c r="K100" s="106"/>
      <c r="L100" s="106"/>
      <c r="M100" s="106">
        <v>3.2291666666666666E-3</v>
      </c>
      <c r="N100" s="106"/>
      <c r="O100" s="106"/>
      <c r="P100" s="106"/>
      <c r="Q100" s="106"/>
      <c r="R100" s="106"/>
      <c r="S100" s="106"/>
      <c r="T100" s="106"/>
      <c r="U100" s="106"/>
      <c r="V100" s="106"/>
      <c r="W100" s="106">
        <v>2.3379629629629631E-3</v>
      </c>
      <c r="X100" s="106">
        <v>9.8379629629629642E-4</v>
      </c>
      <c r="Y100" s="151"/>
      <c r="Z100" s="51">
        <f t="array" ref="Z100">SUMPRODUCT(IF(I100:X100&gt;0,1,0),I$3:X$3)</f>
        <v>5.476923076923077</v>
      </c>
      <c r="AA100" s="130">
        <v>49</v>
      </c>
      <c r="AB100" s="130">
        <f t="shared" ref="AB100" si="92">COUNTIF(I100:X100,"&gt;0")</f>
        <v>4</v>
      </c>
      <c r="AC100" s="127"/>
      <c r="AD100" s="127"/>
      <c r="AE100" s="127"/>
      <c r="AF100" s="127"/>
      <c r="AG100" s="127"/>
      <c r="AH100" s="127"/>
    </row>
    <row r="101" spans="1:34" ht="15.75" customHeight="1">
      <c r="A101" s="147"/>
      <c r="B101" s="154"/>
      <c r="C101" s="9" t="s">
        <v>169</v>
      </c>
      <c r="D101" s="19">
        <v>32159</v>
      </c>
      <c r="E101" s="87">
        <v>3</v>
      </c>
      <c r="F101" s="87" t="s">
        <v>7</v>
      </c>
      <c r="G101" s="134"/>
      <c r="H101" s="48" t="s">
        <v>12</v>
      </c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52"/>
      <c r="Z101" s="50">
        <f t="shared" ref="Z101" si="93">SUM(I100:X100)</f>
        <v>1.0486111111111113E-2</v>
      </c>
      <c r="AA101" s="159"/>
      <c r="AB101" s="131"/>
      <c r="AC101" s="127"/>
      <c r="AD101" s="127"/>
      <c r="AE101" s="127"/>
      <c r="AF101" s="127"/>
      <c r="AG101" s="127"/>
      <c r="AH101" s="127"/>
    </row>
    <row r="102" spans="1:34" ht="15.75" customHeight="1">
      <c r="A102" s="148">
        <v>50</v>
      </c>
      <c r="B102" s="142" t="s">
        <v>170</v>
      </c>
      <c r="C102" s="3" t="s">
        <v>171</v>
      </c>
      <c r="D102" s="21">
        <v>32631</v>
      </c>
      <c r="E102" s="88">
        <v>3</v>
      </c>
      <c r="F102" s="88" t="s">
        <v>7</v>
      </c>
      <c r="G102" s="122" t="s">
        <v>11</v>
      </c>
      <c r="H102" s="137" t="s">
        <v>12</v>
      </c>
      <c r="I102" s="110">
        <v>3.6226851851851854E-3</v>
      </c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>
        <v>7.291666666666667E-4</v>
      </c>
      <c r="X102" s="110">
        <v>1.1342592592592591E-3</v>
      </c>
      <c r="Y102" s="115"/>
      <c r="Z102" s="81">
        <f t="array" ref="Z102">SUMPRODUCT(IF(I102:X102&gt;0,1,0),I$3:X$3)</f>
        <v>4.2769230769230768</v>
      </c>
      <c r="AA102" s="160">
        <v>50</v>
      </c>
      <c r="AB102" s="128">
        <f t="shared" ref="AB102" si="94">COUNTIF(I102:X102,"&gt;0")</f>
        <v>3</v>
      </c>
      <c r="AC102" s="132"/>
      <c r="AD102" s="132"/>
      <c r="AE102" s="132"/>
      <c r="AF102" s="132"/>
      <c r="AG102" s="132"/>
      <c r="AH102" s="132"/>
    </row>
    <row r="103" spans="1:34" ht="15.75" customHeight="1">
      <c r="A103" s="147"/>
      <c r="B103" s="134"/>
      <c r="C103" s="5" t="s">
        <v>172</v>
      </c>
      <c r="D103" s="22">
        <v>31461</v>
      </c>
      <c r="E103" s="89">
        <v>3</v>
      </c>
      <c r="F103" s="89" t="s">
        <v>7</v>
      </c>
      <c r="G103" s="123"/>
      <c r="H103" s="138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4"/>
      <c r="Z103" s="53">
        <f t="shared" ref="Z103" si="95">SUM(I102:X102)</f>
        <v>5.4861111111111117E-3</v>
      </c>
      <c r="AA103" s="159"/>
      <c r="AB103" s="129"/>
      <c r="AC103" s="132"/>
      <c r="AD103" s="127"/>
      <c r="AE103" s="127"/>
      <c r="AF103" s="127"/>
      <c r="AG103" s="127"/>
      <c r="AH103" s="127"/>
    </row>
    <row r="104" spans="1:34" ht="15.75" customHeight="1">
      <c r="A104" s="146">
        <v>51</v>
      </c>
      <c r="B104" s="141" t="s">
        <v>173</v>
      </c>
      <c r="C104" s="1" t="s">
        <v>174</v>
      </c>
      <c r="D104" s="19">
        <v>31900</v>
      </c>
      <c r="E104" s="87">
        <v>2</v>
      </c>
      <c r="F104" s="87" t="s">
        <v>7</v>
      </c>
      <c r="G104" s="133" t="s">
        <v>11</v>
      </c>
      <c r="H104" s="135" t="s">
        <v>12</v>
      </c>
      <c r="I104" s="112"/>
      <c r="J104" s="106">
        <v>2.1874999999999998E-3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>
        <v>5.2314814814814819E-3</v>
      </c>
      <c r="W104" s="106">
        <v>7.407407407407407E-4</v>
      </c>
      <c r="X104" s="106">
        <v>6.134259259259259E-4</v>
      </c>
      <c r="Y104" s="113"/>
      <c r="Z104" s="51">
        <f t="array" ref="Z104">SUMPRODUCT(IF(I104:X104&gt;0,1,0),I$3:X$3)</f>
        <v>6.9483516483516476</v>
      </c>
      <c r="AA104" s="130">
        <v>51</v>
      </c>
      <c r="AB104" s="130">
        <f t="shared" ref="AB104" si="96">COUNTIF(I104:X104,"&gt;0")</f>
        <v>4</v>
      </c>
      <c r="AC104" s="127"/>
      <c r="AD104" s="127"/>
      <c r="AE104" s="127"/>
      <c r="AF104" s="127"/>
      <c r="AG104" s="127"/>
      <c r="AH104" s="127"/>
    </row>
    <row r="105" spans="1:34" ht="15.75" customHeight="1">
      <c r="A105" s="147"/>
      <c r="B105" s="134"/>
      <c r="C105" s="1" t="s">
        <v>175</v>
      </c>
      <c r="D105" s="19">
        <v>31813</v>
      </c>
      <c r="E105" s="87">
        <v>2</v>
      </c>
      <c r="F105" s="87" t="s">
        <v>7</v>
      </c>
      <c r="G105" s="134"/>
      <c r="H105" s="136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14"/>
      <c r="Z105" s="50">
        <f t="shared" ref="Z105" si="97">SUM(I104:X104)</f>
        <v>8.773148148148148E-3</v>
      </c>
      <c r="AA105" s="159"/>
      <c r="AB105" s="131"/>
      <c r="AC105" s="127"/>
      <c r="AD105" s="127"/>
      <c r="AE105" s="127"/>
      <c r="AF105" s="127"/>
      <c r="AG105" s="127"/>
      <c r="AH105" s="127"/>
    </row>
    <row r="106" spans="1:34" ht="15.75" customHeight="1">
      <c r="A106" s="148">
        <v>52</v>
      </c>
      <c r="B106" s="142" t="s">
        <v>176</v>
      </c>
      <c r="C106" s="3" t="s">
        <v>177</v>
      </c>
      <c r="D106" s="21">
        <v>32294</v>
      </c>
      <c r="E106" s="88">
        <v>3</v>
      </c>
      <c r="F106" s="88" t="s">
        <v>7</v>
      </c>
      <c r="G106" s="150" t="s">
        <v>178</v>
      </c>
      <c r="H106" s="137" t="s">
        <v>179</v>
      </c>
      <c r="I106" s="108"/>
      <c r="J106" s="108"/>
      <c r="K106" s="108"/>
      <c r="L106" s="108"/>
      <c r="M106" s="108"/>
      <c r="N106" s="108"/>
      <c r="O106" s="108"/>
      <c r="P106" s="108"/>
      <c r="Q106" s="108"/>
      <c r="R106" s="108">
        <v>3.7037037037037034E-3</v>
      </c>
      <c r="S106" s="108">
        <v>1.4699074074074074E-3</v>
      </c>
      <c r="T106" s="108"/>
      <c r="U106" s="108"/>
      <c r="V106" s="108"/>
      <c r="W106" s="108">
        <v>5.9027777777777778E-4</v>
      </c>
      <c r="X106" s="108">
        <v>7.7546296296296304E-4</v>
      </c>
      <c r="Y106" s="115"/>
      <c r="Z106" s="81">
        <f t="array" ref="Z106">SUMPRODUCT(IF(I106:X106&gt;0,1,0),I$3:X$3)</f>
        <v>7.4907161803713525</v>
      </c>
      <c r="AA106" s="160">
        <v>52</v>
      </c>
      <c r="AB106" s="128">
        <f t="shared" ref="AB106" si="98">COUNTIF(I106:X106,"&gt;0")</f>
        <v>4</v>
      </c>
      <c r="AC106" s="132"/>
      <c r="AD106" s="132"/>
      <c r="AE106" s="132"/>
      <c r="AF106" s="132"/>
      <c r="AG106" s="132"/>
      <c r="AH106" s="132"/>
    </row>
    <row r="107" spans="1:34" ht="15.75" customHeight="1">
      <c r="A107" s="147"/>
      <c r="B107" s="134"/>
      <c r="C107" s="5" t="s">
        <v>180</v>
      </c>
      <c r="D107" s="22">
        <v>31435</v>
      </c>
      <c r="E107" s="89">
        <v>3</v>
      </c>
      <c r="F107" s="89" t="s">
        <v>7</v>
      </c>
      <c r="G107" s="123"/>
      <c r="H107" s="138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14"/>
      <c r="Z107" s="53">
        <f t="shared" ref="Z107" si="99">SUM(I106:X106)</f>
        <v>6.5393518518518517E-3</v>
      </c>
      <c r="AA107" s="159"/>
      <c r="AB107" s="129"/>
      <c r="AC107" s="132"/>
      <c r="AD107" s="127"/>
      <c r="AE107" s="127"/>
      <c r="AF107" s="127"/>
      <c r="AG107" s="127"/>
      <c r="AH107" s="127"/>
    </row>
    <row r="108" spans="1:34" ht="15.75" customHeight="1">
      <c r="A108" s="146">
        <v>53</v>
      </c>
      <c r="B108" s="141" t="s">
        <v>181</v>
      </c>
      <c r="C108" s="1" t="s">
        <v>182</v>
      </c>
      <c r="D108" s="19">
        <v>31686</v>
      </c>
      <c r="E108" s="87">
        <v>2</v>
      </c>
      <c r="F108" s="87" t="s">
        <v>7</v>
      </c>
      <c r="G108" s="133" t="s">
        <v>40</v>
      </c>
      <c r="H108" s="47" t="s">
        <v>183</v>
      </c>
      <c r="I108" s="112">
        <v>3.6342592592592594E-3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>
        <v>3.1597222222222222E-3</v>
      </c>
      <c r="W108" s="106">
        <v>4.8611111111111104E-4</v>
      </c>
      <c r="X108" s="106">
        <v>8.2175925925925917E-4</v>
      </c>
      <c r="Y108" s="113"/>
      <c r="Z108" s="51">
        <f t="array" ref="Z108">SUMPRODUCT(IF(I108:X108&gt;0,1,0),I$3:X$3)</f>
        <v>7.0769230769230766</v>
      </c>
      <c r="AA108" s="130">
        <v>53</v>
      </c>
      <c r="AB108" s="130">
        <f t="shared" ref="AB108" si="100">COUNTIF(I108:X108,"&gt;0")</f>
        <v>4</v>
      </c>
      <c r="AC108" s="127"/>
      <c r="AD108" s="127"/>
      <c r="AE108" s="127"/>
      <c r="AF108" s="127"/>
      <c r="AG108" s="127"/>
      <c r="AH108" s="127"/>
    </row>
    <row r="109" spans="1:34" ht="15.75" customHeight="1">
      <c r="A109" s="147"/>
      <c r="B109" s="134"/>
      <c r="C109" s="1" t="s">
        <v>184</v>
      </c>
      <c r="D109" s="19">
        <v>33224</v>
      </c>
      <c r="E109" s="87">
        <v>2</v>
      </c>
      <c r="F109" s="87" t="s">
        <v>7</v>
      </c>
      <c r="G109" s="134"/>
      <c r="H109" s="48" t="s">
        <v>185</v>
      </c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14"/>
      <c r="Z109" s="50">
        <f t="shared" ref="Z109" si="101">SUM(I108:X108)</f>
        <v>8.1018518518518514E-3</v>
      </c>
      <c r="AA109" s="159"/>
      <c r="AB109" s="131"/>
      <c r="AC109" s="127"/>
      <c r="AD109" s="127"/>
      <c r="AE109" s="127"/>
      <c r="AF109" s="127"/>
      <c r="AG109" s="127"/>
      <c r="AH109" s="127"/>
    </row>
    <row r="110" spans="1:34" ht="15.75" customHeight="1">
      <c r="A110" s="148">
        <v>54</v>
      </c>
      <c r="B110" s="142" t="s">
        <v>186</v>
      </c>
      <c r="C110" s="3" t="s">
        <v>187</v>
      </c>
      <c r="D110" s="21">
        <v>32834</v>
      </c>
      <c r="E110" s="88">
        <v>2</v>
      </c>
      <c r="F110" s="88" t="s">
        <v>7</v>
      </c>
      <c r="G110" s="122" t="s">
        <v>188</v>
      </c>
      <c r="H110" s="137" t="s">
        <v>52</v>
      </c>
      <c r="I110" s="108"/>
      <c r="J110" s="108"/>
      <c r="K110" s="108"/>
      <c r="L110" s="108"/>
      <c r="M110" s="108"/>
      <c r="N110" s="108"/>
      <c r="O110" s="108"/>
      <c r="P110" s="108"/>
      <c r="Q110" s="108"/>
      <c r="R110" s="108">
        <v>4.1898148148148146E-3</v>
      </c>
      <c r="S110" s="108">
        <v>1.8518518518518517E-3</v>
      </c>
      <c r="T110" s="108"/>
      <c r="U110" s="108"/>
      <c r="V110" s="108">
        <v>4.5138888888888893E-3</v>
      </c>
      <c r="W110" s="108">
        <v>6.018518518518519E-4</v>
      </c>
      <c r="X110" s="108">
        <v>4.5138888888888892E-4</v>
      </c>
      <c r="Y110" s="115"/>
      <c r="Z110" s="81">
        <f t="array" ref="Z110">SUMPRODUCT(IF(I110:X110&gt;0,1,0),I$3:X$3)</f>
        <v>10.290716180371351</v>
      </c>
      <c r="AA110" s="160">
        <v>54</v>
      </c>
      <c r="AB110" s="128">
        <f t="shared" ref="AB110" si="102">COUNTIF(I110:X110,"&gt;0")</f>
        <v>5</v>
      </c>
      <c r="AC110" s="132"/>
      <c r="AD110" s="132"/>
      <c r="AE110" s="132"/>
      <c r="AF110" s="132"/>
      <c r="AG110" s="132"/>
      <c r="AH110" s="132"/>
    </row>
    <row r="111" spans="1:34" ht="15.75" customHeight="1">
      <c r="A111" s="147"/>
      <c r="B111" s="134"/>
      <c r="C111" s="5" t="s">
        <v>189</v>
      </c>
      <c r="D111" s="22">
        <v>33447</v>
      </c>
      <c r="E111" s="89">
        <v>2</v>
      </c>
      <c r="F111" s="89">
        <v>2</v>
      </c>
      <c r="G111" s="123"/>
      <c r="H111" s="138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14"/>
      <c r="Z111" s="53">
        <f t="shared" ref="Z111" si="103">SUM(I110:X110)</f>
        <v>1.1608796296296296E-2</v>
      </c>
      <c r="AA111" s="159"/>
      <c r="AB111" s="129"/>
      <c r="AC111" s="132"/>
      <c r="AD111" s="127"/>
      <c r="AE111" s="127"/>
      <c r="AF111" s="127"/>
      <c r="AG111" s="127"/>
      <c r="AH111" s="127"/>
    </row>
    <row r="112" spans="1:34" ht="15.75" customHeight="1">
      <c r="A112" s="146">
        <v>55</v>
      </c>
      <c r="B112" s="141" t="s">
        <v>190</v>
      </c>
      <c r="C112" s="1" t="s">
        <v>191</v>
      </c>
      <c r="D112" s="19">
        <v>30392</v>
      </c>
      <c r="E112" s="87">
        <v>2</v>
      </c>
      <c r="F112" s="87" t="s">
        <v>7</v>
      </c>
      <c r="G112" s="133" t="s">
        <v>20</v>
      </c>
      <c r="H112" s="135" t="s">
        <v>12</v>
      </c>
      <c r="I112" s="112">
        <v>4.2245370370370371E-3</v>
      </c>
      <c r="J112" s="106">
        <v>3.37962962962963E-3</v>
      </c>
      <c r="K112" s="106"/>
      <c r="L112" s="106"/>
      <c r="M112" s="106">
        <v>3.3680555555555551E-3</v>
      </c>
      <c r="N112" s="106"/>
      <c r="O112" s="106"/>
      <c r="P112" s="106"/>
      <c r="Q112" s="106">
        <v>2.9976851851851848E-3</v>
      </c>
      <c r="R112" s="106"/>
      <c r="S112" s="106">
        <v>5.0925925925925921E-4</v>
      </c>
      <c r="T112" s="106"/>
      <c r="U112" s="106"/>
      <c r="V112" s="106"/>
      <c r="W112" s="106"/>
      <c r="X112" s="106">
        <v>8.564814814814815E-4</v>
      </c>
      <c r="Y112" s="113"/>
      <c r="Z112" s="51">
        <f t="array" ref="Z112">SUMPRODUCT(IF(I112:X112&gt;0,1,0),I$3:X$3)</f>
        <v>8.4233516483516482</v>
      </c>
      <c r="AA112" s="130">
        <v>55</v>
      </c>
      <c r="AB112" s="130">
        <f t="shared" ref="AB112" si="104">COUNTIF(I112:X112,"&gt;0")</f>
        <v>6</v>
      </c>
      <c r="AC112" s="127"/>
      <c r="AD112" s="127"/>
      <c r="AE112" s="127"/>
      <c r="AF112" s="127"/>
      <c r="AG112" s="127"/>
      <c r="AH112" s="127"/>
    </row>
    <row r="113" spans="1:34" ht="15.75" customHeight="1">
      <c r="A113" s="147"/>
      <c r="B113" s="134"/>
      <c r="C113" s="1" t="s">
        <v>192</v>
      </c>
      <c r="D113" s="19">
        <v>32020</v>
      </c>
      <c r="E113" s="87">
        <v>3</v>
      </c>
      <c r="F113" s="87" t="s">
        <v>7</v>
      </c>
      <c r="G113" s="134"/>
      <c r="H113" s="136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14"/>
      <c r="Z113" s="50">
        <f t="shared" ref="Z113" si="105">SUM(I112:X112)</f>
        <v>1.5335648148148147E-2</v>
      </c>
      <c r="AA113" s="159"/>
      <c r="AB113" s="131"/>
      <c r="AC113" s="127"/>
      <c r="AD113" s="127"/>
      <c r="AE113" s="127"/>
      <c r="AF113" s="127"/>
      <c r="AG113" s="127"/>
      <c r="AH113" s="127"/>
    </row>
    <row r="114" spans="1:34" ht="15.75" customHeight="1">
      <c r="A114" s="148">
        <v>56</v>
      </c>
      <c r="B114" s="142" t="s">
        <v>193</v>
      </c>
      <c r="C114" s="3" t="s">
        <v>194</v>
      </c>
      <c r="D114" s="21">
        <v>31739</v>
      </c>
      <c r="E114" s="88">
        <v>3</v>
      </c>
      <c r="F114" s="88" t="s">
        <v>7</v>
      </c>
      <c r="G114" s="122" t="s">
        <v>159</v>
      </c>
      <c r="H114" s="137" t="s">
        <v>12</v>
      </c>
      <c r="I114" s="108"/>
      <c r="J114" s="108"/>
      <c r="K114" s="108"/>
      <c r="L114" s="108"/>
      <c r="M114" s="108">
        <v>3.7152777777777774E-3</v>
      </c>
      <c r="N114" s="108"/>
      <c r="O114" s="108"/>
      <c r="P114" s="108"/>
      <c r="Q114" s="108"/>
      <c r="R114" s="108"/>
      <c r="S114" s="108"/>
      <c r="T114" s="108"/>
      <c r="U114" s="108"/>
      <c r="V114" s="108"/>
      <c r="W114" s="108">
        <v>8.7962962962962962E-4</v>
      </c>
      <c r="X114" s="108"/>
      <c r="Y114" s="115"/>
      <c r="Z114" s="81">
        <f t="array" ref="Z114">SUMPRODUCT(IF(I114:X114&gt;0,1,0),I$3:X$3)</f>
        <v>3.2</v>
      </c>
      <c r="AA114" s="160">
        <v>56</v>
      </c>
      <c r="AB114" s="128">
        <f t="shared" ref="AB114" si="106">COUNTIF(I114:X114,"&gt;0")</f>
        <v>2</v>
      </c>
      <c r="AC114" s="132"/>
      <c r="AD114" s="132"/>
      <c r="AE114" s="132"/>
      <c r="AF114" s="132"/>
      <c r="AG114" s="132"/>
      <c r="AH114" s="132"/>
    </row>
    <row r="115" spans="1:34" ht="15.75" customHeight="1">
      <c r="A115" s="147"/>
      <c r="B115" s="134"/>
      <c r="C115" s="5" t="s">
        <v>195</v>
      </c>
      <c r="D115" s="22">
        <v>32339</v>
      </c>
      <c r="E115" s="89">
        <v>3</v>
      </c>
      <c r="F115" s="89" t="s">
        <v>7</v>
      </c>
      <c r="G115" s="123"/>
      <c r="H115" s="138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4"/>
      <c r="Z115" s="53">
        <f t="shared" ref="Z115" si="107">SUM(I114:X114)</f>
        <v>4.5949074074074069E-3</v>
      </c>
      <c r="AA115" s="159"/>
      <c r="AB115" s="129"/>
      <c r="AC115" s="132"/>
      <c r="AD115" s="127"/>
      <c r="AE115" s="127"/>
      <c r="AF115" s="127"/>
      <c r="AG115" s="127"/>
      <c r="AH115" s="127"/>
    </row>
    <row r="116" spans="1:34" ht="15.75" customHeight="1">
      <c r="A116" s="146">
        <v>57</v>
      </c>
      <c r="B116" s="141" t="s">
        <v>196</v>
      </c>
      <c r="C116" s="1" t="s">
        <v>197</v>
      </c>
      <c r="D116" s="19">
        <v>34157</v>
      </c>
      <c r="E116" s="87">
        <v>3</v>
      </c>
      <c r="F116" s="87" t="s">
        <v>7</v>
      </c>
      <c r="G116" s="133" t="s">
        <v>15</v>
      </c>
      <c r="H116" s="135"/>
      <c r="I116" s="112"/>
      <c r="J116" s="106"/>
      <c r="K116" s="106"/>
      <c r="L116" s="106"/>
      <c r="M116" s="106">
        <v>1.3657407407407409E-3</v>
      </c>
      <c r="N116" s="106"/>
      <c r="O116" s="106">
        <v>1.9675925925925928E-3</v>
      </c>
      <c r="P116" s="106"/>
      <c r="Q116" s="106"/>
      <c r="R116" s="106"/>
      <c r="S116" s="106"/>
      <c r="T116" s="106"/>
      <c r="U116" s="106">
        <v>5.7638888888888887E-3</v>
      </c>
      <c r="V116" s="106"/>
      <c r="W116" s="106"/>
      <c r="X116" s="106">
        <v>7.8703703703703705E-4</v>
      </c>
      <c r="Y116" s="113"/>
      <c r="Z116" s="51">
        <f t="array" ref="Z116">SUMPRODUCT(IF(I116:X116&gt;0,1,0),I$3:X$3)</f>
        <v>9.6648373069425695</v>
      </c>
      <c r="AA116" s="130">
        <v>57</v>
      </c>
      <c r="AB116" s="130">
        <f t="shared" ref="AB116" si="108">COUNTIF(I116:X116,"&gt;0")</f>
        <v>4</v>
      </c>
      <c r="AC116" s="127"/>
      <c r="AD116" s="127"/>
      <c r="AE116" s="127"/>
      <c r="AF116" s="127"/>
      <c r="AG116" s="127"/>
      <c r="AH116" s="127"/>
    </row>
    <row r="117" spans="1:34" ht="15.75" customHeight="1">
      <c r="A117" s="147"/>
      <c r="B117" s="134"/>
      <c r="C117" s="1" t="s">
        <v>198</v>
      </c>
      <c r="D117" s="19">
        <v>32871</v>
      </c>
      <c r="E117" s="87" t="s">
        <v>7</v>
      </c>
      <c r="F117" s="87">
        <v>2</v>
      </c>
      <c r="G117" s="134"/>
      <c r="H117" s="136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14"/>
      <c r="Z117" s="50">
        <f t="shared" ref="Z117" si="109">SUM(I116:X116)</f>
        <v>9.8842592592592593E-3</v>
      </c>
      <c r="AA117" s="159"/>
      <c r="AB117" s="131"/>
      <c r="AC117" s="127"/>
      <c r="AD117" s="127"/>
      <c r="AE117" s="127"/>
      <c r="AF117" s="127"/>
      <c r="AG117" s="127"/>
      <c r="AH117" s="127"/>
    </row>
    <row r="118" spans="1:34" ht="15.75" customHeight="1">
      <c r="A118" s="148">
        <v>58</v>
      </c>
      <c r="B118" s="142" t="s">
        <v>199</v>
      </c>
      <c r="C118" s="3" t="s">
        <v>200</v>
      </c>
      <c r="D118" s="21">
        <v>33974</v>
      </c>
      <c r="E118" s="88">
        <v>2</v>
      </c>
      <c r="F118" s="88" t="s">
        <v>7</v>
      </c>
      <c r="G118" s="122" t="s">
        <v>201</v>
      </c>
      <c r="H118" s="137" t="s">
        <v>202</v>
      </c>
      <c r="I118" s="108">
        <v>2.7777777777777779E-3</v>
      </c>
      <c r="J118" s="108">
        <v>2.7314814814814819E-3</v>
      </c>
      <c r="K118" s="108"/>
      <c r="L118" s="108"/>
      <c r="M118" s="108">
        <v>1.6319444444444445E-3</v>
      </c>
      <c r="N118" s="108"/>
      <c r="O118" s="108"/>
      <c r="P118" s="108"/>
      <c r="Q118" s="108"/>
      <c r="R118" s="108">
        <v>2.1412037037037038E-3</v>
      </c>
      <c r="S118" s="108"/>
      <c r="T118" s="108"/>
      <c r="U118" s="108"/>
      <c r="V118" s="108"/>
      <c r="W118" s="108">
        <v>4.3981481481481481E-4</v>
      </c>
      <c r="X118" s="108">
        <v>7.6388888888888893E-4</v>
      </c>
      <c r="Y118" s="115"/>
      <c r="Z118" s="81">
        <f t="array" ref="Z118">SUMPRODUCT(IF(I118:X118&gt;0,1,0),I$3:X$3)</f>
        <v>8.962144751799924</v>
      </c>
      <c r="AA118" s="160">
        <v>58</v>
      </c>
      <c r="AB118" s="128">
        <f t="shared" ref="AB118" si="110">COUNTIF(I118:X118,"&gt;0")</f>
        <v>6</v>
      </c>
      <c r="AC118" s="132"/>
      <c r="AD118" s="132"/>
      <c r="AE118" s="132"/>
      <c r="AF118" s="132"/>
      <c r="AG118" s="132"/>
      <c r="AH118" s="132"/>
    </row>
    <row r="119" spans="1:34" ht="15.75" customHeight="1">
      <c r="A119" s="147"/>
      <c r="B119" s="134"/>
      <c r="C119" s="5" t="s">
        <v>203</v>
      </c>
      <c r="D119" s="22">
        <v>34680</v>
      </c>
      <c r="E119" s="89">
        <v>3</v>
      </c>
      <c r="F119" s="89">
        <v>2</v>
      </c>
      <c r="G119" s="123"/>
      <c r="H119" s="138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14"/>
      <c r="Z119" s="53">
        <f t="shared" ref="Z119" si="111">SUM(I118:X118)</f>
        <v>1.0486111111111111E-2</v>
      </c>
      <c r="AA119" s="159"/>
      <c r="AB119" s="129"/>
      <c r="AC119" s="132"/>
      <c r="AD119" s="127"/>
      <c r="AE119" s="127"/>
      <c r="AF119" s="127"/>
      <c r="AG119" s="127"/>
      <c r="AH119" s="127"/>
    </row>
    <row r="120" spans="1:34" ht="15.75" customHeight="1">
      <c r="A120" s="146">
        <v>59</v>
      </c>
      <c r="B120" s="141" t="s">
        <v>204</v>
      </c>
      <c r="C120" s="1" t="s">
        <v>205</v>
      </c>
      <c r="D120" s="19">
        <v>35775</v>
      </c>
      <c r="E120" s="87" t="s">
        <v>7</v>
      </c>
      <c r="F120" s="87" t="s">
        <v>7</v>
      </c>
      <c r="G120" s="133" t="s">
        <v>29</v>
      </c>
      <c r="H120" s="135" t="s">
        <v>12</v>
      </c>
      <c r="I120" s="112"/>
      <c r="J120" s="106"/>
      <c r="K120" s="106"/>
      <c r="L120" s="106"/>
      <c r="M120" s="106"/>
      <c r="N120" s="106"/>
      <c r="O120" s="106"/>
      <c r="P120" s="106"/>
      <c r="Q120" s="106"/>
      <c r="R120" s="106">
        <v>2.6620370370370374E-3</v>
      </c>
      <c r="S120" s="106"/>
      <c r="T120" s="106"/>
      <c r="U120" s="106"/>
      <c r="V120" s="106"/>
      <c r="W120" s="106">
        <v>2.7777777777777778E-4</v>
      </c>
      <c r="X120" s="106">
        <v>7.9861111111111105E-4</v>
      </c>
      <c r="Y120" s="113"/>
      <c r="Z120" s="51">
        <f t="array" ref="Z120">SUMPRODUCT(IF(I120:X120&gt;0,1,0),I$3:X$3)</f>
        <v>5.4907161803713525</v>
      </c>
      <c r="AA120" s="130">
        <v>59</v>
      </c>
      <c r="AB120" s="130">
        <f t="shared" ref="AB120" si="112">COUNTIF(I120:X120,"&gt;0")</f>
        <v>3</v>
      </c>
      <c r="AC120" s="127"/>
      <c r="AD120" s="127"/>
      <c r="AE120" s="127"/>
      <c r="AF120" s="127"/>
      <c r="AG120" s="127"/>
      <c r="AH120" s="127"/>
    </row>
    <row r="121" spans="1:34" ht="15.75" customHeight="1">
      <c r="A121" s="147"/>
      <c r="B121" s="134"/>
      <c r="C121" s="1" t="s">
        <v>206</v>
      </c>
      <c r="D121" s="19">
        <v>33709</v>
      </c>
      <c r="E121" s="87">
        <v>1</v>
      </c>
      <c r="F121" s="87" t="s">
        <v>7</v>
      </c>
      <c r="G121" s="134"/>
      <c r="H121" s="136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14"/>
      <c r="Z121" s="50">
        <f t="shared" ref="Z121" si="113">SUM(I120:X120)</f>
        <v>3.7384259259259263E-3</v>
      </c>
      <c r="AA121" s="159"/>
      <c r="AB121" s="131"/>
      <c r="AC121" s="127"/>
      <c r="AD121" s="127"/>
      <c r="AE121" s="127"/>
      <c r="AF121" s="127"/>
      <c r="AG121" s="127"/>
      <c r="AH121" s="127"/>
    </row>
    <row r="122" spans="1:34" ht="15.75" customHeight="1">
      <c r="A122" s="148">
        <v>60</v>
      </c>
      <c r="B122" s="142" t="s">
        <v>207</v>
      </c>
      <c r="C122" s="3" t="s">
        <v>208</v>
      </c>
      <c r="D122" s="21">
        <v>33432</v>
      </c>
      <c r="E122" s="88">
        <v>2</v>
      </c>
      <c r="F122" s="88" t="s">
        <v>7</v>
      </c>
      <c r="G122" s="122" t="s">
        <v>29</v>
      </c>
      <c r="H122" s="137" t="s">
        <v>12</v>
      </c>
      <c r="I122" s="108"/>
      <c r="J122" s="108"/>
      <c r="K122" s="108">
        <v>3.7847222222222223E-3</v>
      </c>
      <c r="L122" s="108"/>
      <c r="M122" s="108"/>
      <c r="N122" s="108"/>
      <c r="O122" s="108">
        <v>3.3564814814814811E-3</v>
      </c>
      <c r="P122" s="108">
        <v>3.9236111111111112E-3</v>
      </c>
      <c r="Q122" s="108"/>
      <c r="R122" s="108"/>
      <c r="S122" s="108"/>
      <c r="T122" s="108"/>
      <c r="U122" s="108"/>
      <c r="V122" s="108"/>
      <c r="W122" s="108"/>
      <c r="X122" s="108">
        <v>5.7870370370370378E-4</v>
      </c>
      <c r="Y122" s="115"/>
      <c r="Z122" s="81">
        <f t="array" ref="Z122">SUMPRODUCT(IF(I122:X122&gt;0,1,0),I$3:X$3)</f>
        <v>17.805836864660396</v>
      </c>
      <c r="AA122" s="160">
        <v>60</v>
      </c>
      <c r="AB122" s="128">
        <f t="shared" ref="AB122" si="114">COUNTIF(I122:X122,"&gt;0")</f>
        <v>4</v>
      </c>
      <c r="AC122" s="132"/>
      <c r="AD122" s="132"/>
      <c r="AE122" s="132"/>
      <c r="AF122" s="132"/>
      <c r="AG122" s="132"/>
      <c r="AH122" s="132"/>
    </row>
    <row r="123" spans="1:34" ht="15.75" customHeight="1">
      <c r="A123" s="147"/>
      <c r="B123" s="134"/>
      <c r="C123" s="5" t="s">
        <v>209</v>
      </c>
      <c r="D123" s="22">
        <v>30704</v>
      </c>
      <c r="E123" s="89">
        <v>2</v>
      </c>
      <c r="F123" s="89" t="s">
        <v>7</v>
      </c>
      <c r="G123" s="123"/>
      <c r="H123" s="138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14"/>
      <c r="Z123" s="53">
        <f t="shared" ref="Z123" si="115">SUM(I122:X122)</f>
        <v>1.164351851851852E-2</v>
      </c>
      <c r="AA123" s="159"/>
      <c r="AB123" s="129"/>
      <c r="AC123" s="132"/>
      <c r="AD123" s="127"/>
      <c r="AE123" s="127"/>
      <c r="AF123" s="127"/>
      <c r="AG123" s="127"/>
      <c r="AH123" s="127"/>
    </row>
    <row r="124" spans="1:34" ht="15.75" customHeight="1">
      <c r="A124" s="146">
        <v>61</v>
      </c>
      <c r="B124" s="149" t="s">
        <v>241</v>
      </c>
      <c r="C124" s="1" t="s">
        <v>210</v>
      </c>
      <c r="D124" s="19">
        <v>34157</v>
      </c>
      <c r="E124" s="87">
        <v>3</v>
      </c>
      <c r="F124" s="87" t="s">
        <v>7</v>
      </c>
      <c r="G124" s="133" t="s">
        <v>40</v>
      </c>
      <c r="H124" s="135" t="s">
        <v>12</v>
      </c>
      <c r="I124" s="112">
        <v>4.5833333333333334E-3</v>
      </c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>
        <v>6.2500000000000001E-4</v>
      </c>
      <c r="X124" s="106">
        <v>7.7546296296296304E-4</v>
      </c>
      <c r="Y124" s="113"/>
      <c r="Z124" s="51">
        <f t="array" ref="Z124">SUMPRODUCT(IF(I124:X124&gt;0,1,0),I$3:X$3)</f>
        <v>4.2769230769230768</v>
      </c>
      <c r="AA124" s="130">
        <v>61</v>
      </c>
      <c r="AB124" s="130">
        <f t="shared" ref="AB124" si="116">COUNTIF(I124:X124,"&gt;0")</f>
        <v>3</v>
      </c>
      <c r="AC124" s="127"/>
      <c r="AD124" s="127"/>
      <c r="AE124" s="127"/>
      <c r="AF124" s="127"/>
      <c r="AG124" s="127"/>
      <c r="AH124" s="127"/>
    </row>
    <row r="125" spans="1:34" ht="15.75" customHeight="1">
      <c r="A125" s="147"/>
      <c r="B125" s="134"/>
      <c r="C125" s="1" t="s">
        <v>211</v>
      </c>
      <c r="D125" s="19">
        <v>33547</v>
      </c>
      <c r="E125" s="87">
        <v>3</v>
      </c>
      <c r="F125" s="87" t="s">
        <v>7</v>
      </c>
      <c r="G125" s="134"/>
      <c r="H125" s="136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14"/>
      <c r="Z125" s="50">
        <f t="shared" ref="Z125" si="117">SUM(I124:X124)</f>
        <v>5.9837962962962961E-3</v>
      </c>
      <c r="AA125" s="159"/>
      <c r="AB125" s="131"/>
      <c r="AC125" s="127"/>
      <c r="AD125" s="127"/>
      <c r="AE125" s="127"/>
      <c r="AF125" s="127"/>
      <c r="AG125" s="127"/>
      <c r="AH125" s="127"/>
    </row>
    <row r="126" spans="1:34" ht="15.75" customHeight="1">
      <c r="A126" s="148">
        <v>62</v>
      </c>
      <c r="B126" s="142" t="s">
        <v>212</v>
      </c>
      <c r="C126" s="3" t="s">
        <v>213</v>
      </c>
      <c r="D126" s="21">
        <v>34452</v>
      </c>
      <c r="E126" s="88" t="s">
        <v>7</v>
      </c>
      <c r="F126" s="88" t="s">
        <v>7</v>
      </c>
      <c r="G126" s="122" t="s">
        <v>29</v>
      </c>
      <c r="H126" s="137" t="s">
        <v>12</v>
      </c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>
        <v>1.7245370370370372E-3</v>
      </c>
      <c r="T126" s="108"/>
      <c r="U126" s="108"/>
      <c r="V126" s="108"/>
      <c r="W126" s="108">
        <v>7.6388888888888893E-4</v>
      </c>
      <c r="X126" s="108">
        <v>6.9444444444444447E-4</v>
      </c>
      <c r="Y126" s="115"/>
      <c r="Z126" s="81">
        <f t="array" ref="Z126">SUMPRODUCT(IF(I126:X126&gt;0,1,0),I$3:X$3)</f>
        <v>5.0769230769230766</v>
      </c>
      <c r="AA126" s="160">
        <v>62</v>
      </c>
      <c r="AB126" s="128">
        <f t="shared" ref="AB126" si="118">COUNTIF(I126:X126,"&gt;0")</f>
        <v>3</v>
      </c>
      <c r="AC126" s="132"/>
      <c r="AD126" s="132"/>
      <c r="AE126" s="132"/>
      <c r="AF126" s="132"/>
      <c r="AG126" s="132"/>
      <c r="AH126" s="132"/>
    </row>
    <row r="127" spans="1:34" ht="15.75" customHeight="1">
      <c r="A127" s="147"/>
      <c r="B127" s="134"/>
      <c r="C127" s="28" t="s">
        <v>249</v>
      </c>
      <c r="D127" s="22">
        <v>30868</v>
      </c>
      <c r="E127" s="89" t="s">
        <v>7</v>
      </c>
      <c r="F127" s="89" t="s">
        <v>7</v>
      </c>
      <c r="G127" s="123"/>
      <c r="H127" s="138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14"/>
      <c r="Z127" s="53">
        <f t="shared" ref="Z127" si="119">SUM(I126:X126)</f>
        <v>3.1828703703703706E-3</v>
      </c>
      <c r="AA127" s="159"/>
      <c r="AB127" s="129"/>
      <c r="AC127" s="132"/>
      <c r="AD127" s="127"/>
      <c r="AE127" s="127"/>
      <c r="AF127" s="127"/>
      <c r="AG127" s="127"/>
      <c r="AH127" s="127"/>
    </row>
    <row r="128" spans="1:34" ht="15.75" customHeight="1">
      <c r="A128" s="146">
        <v>63</v>
      </c>
      <c r="B128" s="141" t="s">
        <v>214</v>
      </c>
      <c r="C128" s="1" t="s">
        <v>215</v>
      </c>
      <c r="D128" s="19">
        <v>31209</v>
      </c>
      <c r="E128" s="87" t="s">
        <v>7</v>
      </c>
      <c r="F128" s="87" t="s">
        <v>7</v>
      </c>
      <c r="G128" s="133" t="s">
        <v>29</v>
      </c>
      <c r="H128" s="135" t="s">
        <v>12</v>
      </c>
      <c r="I128" s="112"/>
      <c r="J128" s="106"/>
      <c r="K128" s="106"/>
      <c r="L128" s="106"/>
      <c r="M128" s="106"/>
      <c r="N128" s="106"/>
      <c r="O128" s="106"/>
      <c r="P128" s="106"/>
      <c r="Q128" s="106"/>
      <c r="R128" s="106">
        <v>3.7615740740740739E-3</v>
      </c>
      <c r="S128" s="106">
        <v>3.1828703703703702E-3</v>
      </c>
      <c r="T128" s="106"/>
      <c r="U128" s="106"/>
      <c r="V128" s="106"/>
      <c r="W128" s="106">
        <v>6.134259259259259E-4</v>
      </c>
      <c r="X128" s="106">
        <v>6.9444444444444447E-4</v>
      </c>
      <c r="Y128" s="113"/>
      <c r="Z128" s="51">
        <f t="array" ref="Z128">SUMPRODUCT(IF(I128:X128&gt;0,1,0),I$3:X$3)</f>
        <v>7.4907161803713525</v>
      </c>
      <c r="AA128" s="130">
        <v>63</v>
      </c>
      <c r="AB128" s="130">
        <f t="shared" ref="AB128" si="120">COUNTIF(I128:X128,"&gt;0")</f>
        <v>4</v>
      </c>
      <c r="AC128" s="127"/>
      <c r="AD128" s="127"/>
      <c r="AE128" s="127"/>
      <c r="AF128" s="127"/>
      <c r="AG128" s="127"/>
      <c r="AH128" s="127"/>
    </row>
    <row r="129" spans="1:34" ht="15.75" customHeight="1">
      <c r="A129" s="147"/>
      <c r="B129" s="134"/>
      <c r="C129" s="1" t="s">
        <v>216</v>
      </c>
      <c r="D129" s="19">
        <v>30378</v>
      </c>
      <c r="E129" s="87">
        <v>3</v>
      </c>
      <c r="F129" s="87">
        <v>3</v>
      </c>
      <c r="G129" s="134"/>
      <c r="H129" s="136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14"/>
      <c r="Z129" s="50">
        <f t="shared" ref="Z129" si="121">SUM(I128:X128)</f>
        <v>8.2523148148148148E-3</v>
      </c>
      <c r="AA129" s="159"/>
      <c r="AB129" s="131"/>
      <c r="AC129" s="127"/>
      <c r="AD129" s="127"/>
      <c r="AE129" s="127"/>
      <c r="AF129" s="127"/>
      <c r="AG129" s="127"/>
      <c r="AH129" s="127"/>
    </row>
    <row r="130" spans="1:34" ht="15.75" customHeight="1">
      <c r="A130" s="148">
        <v>64</v>
      </c>
      <c r="B130" s="142" t="s">
        <v>217</v>
      </c>
      <c r="C130" s="3" t="s">
        <v>218</v>
      </c>
      <c r="D130" s="21">
        <v>33843</v>
      </c>
      <c r="E130" s="88">
        <v>3</v>
      </c>
      <c r="F130" s="88" t="s">
        <v>7</v>
      </c>
      <c r="G130" s="122" t="s">
        <v>11</v>
      </c>
      <c r="H130" s="137" t="s">
        <v>12</v>
      </c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>
        <v>1.0069444444444444E-3</v>
      </c>
      <c r="Y130" s="115"/>
      <c r="Z130" s="81">
        <f t="array" ref="Z130">SUMPRODUCT(IF(I130:X130&gt;0,1,0),I$3:X$3)</f>
        <v>1.0769230769230769</v>
      </c>
      <c r="AA130" s="160">
        <v>64</v>
      </c>
      <c r="AB130" s="128">
        <f t="shared" ref="AB130" si="122">COUNTIF(I130:X130,"&gt;0")</f>
        <v>1</v>
      </c>
      <c r="AC130" s="132"/>
      <c r="AD130" s="132"/>
      <c r="AE130" s="132"/>
      <c r="AF130" s="132"/>
      <c r="AG130" s="132"/>
      <c r="AH130" s="132"/>
    </row>
    <row r="131" spans="1:34" ht="15.75" customHeight="1">
      <c r="A131" s="147"/>
      <c r="B131" s="134"/>
      <c r="C131" s="5" t="s">
        <v>219</v>
      </c>
      <c r="D131" s="22">
        <v>31477</v>
      </c>
      <c r="E131" s="89">
        <v>3</v>
      </c>
      <c r="F131" s="89" t="s">
        <v>7</v>
      </c>
      <c r="G131" s="123"/>
      <c r="H131" s="138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14"/>
      <c r="Z131" s="53">
        <f t="shared" ref="Z131" si="123">SUM(I130:X130)</f>
        <v>1.0069444444444444E-3</v>
      </c>
      <c r="AA131" s="159"/>
      <c r="AB131" s="129"/>
      <c r="AC131" s="132"/>
      <c r="AD131" s="127"/>
      <c r="AE131" s="127"/>
      <c r="AF131" s="127"/>
      <c r="AG131" s="127"/>
      <c r="AH131" s="127"/>
    </row>
    <row r="132" spans="1:34" ht="15.75" customHeight="1">
      <c r="A132" s="146">
        <v>65</v>
      </c>
      <c r="B132" s="141" t="s">
        <v>220</v>
      </c>
      <c r="C132" s="1" t="s">
        <v>221</v>
      </c>
      <c r="D132" s="19">
        <v>30271</v>
      </c>
      <c r="E132" s="87">
        <v>1</v>
      </c>
      <c r="F132" s="87" t="s">
        <v>7</v>
      </c>
      <c r="G132" s="133" t="s">
        <v>29</v>
      </c>
      <c r="H132" s="135" t="s">
        <v>12</v>
      </c>
      <c r="I132" s="112"/>
      <c r="J132" s="106"/>
      <c r="K132" s="106"/>
      <c r="L132" s="106"/>
      <c r="M132" s="106"/>
      <c r="N132" s="106"/>
      <c r="O132" s="106">
        <v>6.1805555555555563E-3</v>
      </c>
      <c r="P132" s="106"/>
      <c r="Q132" s="106"/>
      <c r="R132" s="106">
        <v>2.7199074074074074E-3</v>
      </c>
      <c r="S132" s="106">
        <v>1.1458333333333333E-3</v>
      </c>
      <c r="T132" s="106"/>
      <c r="U132" s="106"/>
      <c r="V132" s="106">
        <v>5.1273148148148146E-3</v>
      </c>
      <c r="W132" s="106">
        <v>1.5277777777777779E-3</v>
      </c>
      <c r="X132" s="106">
        <v>8.2175925925925917E-4</v>
      </c>
      <c r="Y132" s="113"/>
      <c r="Z132" s="51">
        <f t="array" ref="Z132">SUMPRODUCT(IF(I132:X132&gt;0,1,0),I$3:X$3)</f>
        <v>13.994419884075057</v>
      </c>
      <c r="AA132" s="130">
        <v>65</v>
      </c>
      <c r="AB132" s="130">
        <f t="shared" ref="AB132" si="124">COUNTIF(I132:X132,"&gt;0")</f>
        <v>6</v>
      </c>
      <c r="AC132" s="127"/>
      <c r="AD132" s="127"/>
      <c r="AE132" s="127"/>
      <c r="AF132" s="127"/>
      <c r="AG132" s="127"/>
      <c r="AH132" s="127"/>
    </row>
    <row r="133" spans="1:34" ht="15.75" customHeight="1">
      <c r="A133" s="147"/>
      <c r="B133" s="134"/>
      <c r="C133" s="1" t="s">
        <v>222</v>
      </c>
      <c r="D133" s="19">
        <v>35258</v>
      </c>
      <c r="E133" s="87" t="s">
        <v>7</v>
      </c>
      <c r="F133" s="87" t="s">
        <v>7</v>
      </c>
      <c r="G133" s="134"/>
      <c r="H133" s="136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14"/>
      <c r="Z133" s="50">
        <f t="shared" ref="Z133" si="125">SUM(I132:X132)</f>
        <v>1.7523148148148149E-2</v>
      </c>
      <c r="AA133" s="159"/>
      <c r="AB133" s="131"/>
      <c r="AC133" s="127"/>
      <c r="AD133" s="127"/>
      <c r="AE133" s="127"/>
      <c r="AF133" s="127"/>
      <c r="AG133" s="127"/>
      <c r="AH133" s="127"/>
    </row>
    <row r="134" spans="1:34" ht="15.75" customHeight="1">
      <c r="A134" s="148">
        <v>66</v>
      </c>
      <c r="B134" s="142" t="s">
        <v>223</v>
      </c>
      <c r="C134" s="3" t="s">
        <v>224</v>
      </c>
      <c r="D134" s="21">
        <v>30508</v>
      </c>
      <c r="E134" s="88" t="s">
        <v>7</v>
      </c>
      <c r="F134" s="88" t="s">
        <v>7</v>
      </c>
      <c r="G134" s="58" t="s">
        <v>20</v>
      </c>
      <c r="H134" s="137" t="s">
        <v>12</v>
      </c>
      <c r="I134" s="110"/>
      <c r="J134" s="110"/>
      <c r="K134" s="110">
        <v>3.5648148148148154E-3</v>
      </c>
      <c r="L134" s="110">
        <v>4.8611111111111112E-3</v>
      </c>
      <c r="M134" s="110"/>
      <c r="N134" s="110">
        <v>1.0648148148148147E-3</v>
      </c>
      <c r="O134" s="110">
        <v>2.9513888888888888E-3</v>
      </c>
      <c r="P134" s="110">
        <v>4.0740740740740746E-3</v>
      </c>
      <c r="Q134" s="110"/>
      <c r="R134" s="110">
        <v>1.7939814814814815E-3</v>
      </c>
      <c r="S134" s="110"/>
      <c r="T134" s="110"/>
      <c r="U134" s="110"/>
      <c r="V134" s="110"/>
      <c r="W134" s="110">
        <v>8.1018518518518516E-4</v>
      </c>
      <c r="X134" s="110">
        <v>3.8194444444444446E-4</v>
      </c>
      <c r="Y134" s="115"/>
      <c r="Z134" s="81">
        <f t="array" ref="Z134">SUMPRODUCT(IF(I134:X134&gt;0,1,0),I$3:X$3)</f>
        <v>37.604245352724057</v>
      </c>
      <c r="AA134" s="160">
        <v>66</v>
      </c>
      <c r="AB134" s="128">
        <f t="shared" ref="AB134" si="126">COUNTIF(I134:X134,"&gt;0")</f>
        <v>8</v>
      </c>
      <c r="AC134" s="132"/>
      <c r="AD134" s="132"/>
      <c r="AE134" s="132"/>
      <c r="AF134" s="132"/>
      <c r="AG134" s="132"/>
      <c r="AH134" s="132"/>
    </row>
    <row r="135" spans="1:34" ht="15.75" customHeight="1">
      <c r="A135" s="147"/>
      <c r="B135" s="134"/>
      <c r="C135" s="5" t="s">
        <v>225</v>
      </c>
      <c r="D135" s="22">
        <v>29816</v>
      </c>
      <c r="E135" s="89" t="s">
        <v>7</v>
      </c>
      <c r="F135" s="89" t="s">
        <v>7</v>
      </c>
      <c r="G135" s="8" t="s">
        <v>226</v>
      </c>
      <c r="H135" s="138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4"/>
      <c r="Z135" s="53">
        <f t="shared" ref="Z135" si="127">SUM(I134:X134)</f>
        <v>1.9502314814814816E-2</v>
      </c>
      <c r="AA135" s="159"/>
      <c r="AB135" s="129"/>
      <c r="AC135" s="132"/>
      <c r="AD135" s="127"/>
      <c r="AE135" s="127"/>
      <c r="AF135" s="127"/>
      <c r="AG135" s="127"/>
      <c r="AH135" s="127"/>
    </row>
    <row r="136" spans="1:34" ht="15.75" customHeight="1">
      <c r="A136" s="146">
        <v>67</v>
      </c>
      <c r="B136" s="141" t="s">
        <v>254</v>
      </c>
      <c r="C136" s="9" t="s">
        <v>255</v>
      </c>
      <c r="D136" s="19">
        <v>32357</v>
      </c>
      <c r="E136" s="87">
        <v>3</v>
      </c>
      <c r="F136" s="87">
        <v>1</v>
      </c>
      <c r="G136" s="31" t="s">
        <v>44</v>
      </c>
      <c r="H136" s="135" t="s">
        <v>8</v>
      </c>
      <c r="I136" s="112"/>
      <c r="J136" s="106">
        <v>1.9328703703703704E-3</v>
      </c>
      <c r="K136" s="106">
        <v>2.5810185185185185E-3</v>
      </c>
      <c r="L136" s="106"/>
      <c r="M136" s="106">
        <v>8.449074074074075E-4</v>
      </c>
      <c r="N136" s="106">
        <v>8.3333333333333339E-4</v>
      </c>
      <c r="O136" s="106">
        <v>2.7199074074074074E-3</v>
      </c>
      <c r="P136" s="106">
        <v>2.8703703703703708E-3</v>
      </c>
      <c r="Q136" s="106">
        <v>1.6203703703703703E-3</v>
      </c>
      <c r="R136" s="106"/>
      <c r="S136" s="106"/>
      <c r="T136" s="106"/>
      <c r="U136" s="106">
        <v>3.3217592592592591E-3</v>
      </c>
      <c r="V136" s="106">
        <v>2.1296296296296298E-3</v>
      </c>
      <c r="W136" s="106"/>
      <c r="X136" s="106">
        <v>4.3981481481481481E-4</v>
      </c>
      <c r="Y136" s="113"/>
      <c r="Z136" s="51">
        <f t="array" ref="Z136">SUMPRODUCT(IF(I136:X136&gt;0,1,0),I$3:X$3)</f>
        <v>36.12878365471245</v>
      </c>
      <c r="AA136" s="130">
        <v>67</v>
      </c>
      <c r="AB136" s="130">
        <f t="shared" ref="AB136" si="128">COUNTIF(I136:X136,"&gt;0")</f>
        <v>10</v>
      </c>
      <c r="AC136" s="127"/>
      <c r="AD136" s="127"/>
      <c r="AE136" s="127"/>
      <c r="AF136" s="127"/>
      <c r="AG136" s="127"/>
      <c r="AH136" s="127"/>
    </row>
    <row r="137" spans="1:34" ht="15.75" customHeight="1">
      <c r="A137" s="147"/>
      <c r="B137" s="134"/>
      <c r="C137" s="9" t="s">
        <v>256</v>
      </c>
      <c r="D137" s="19">
        <v>32346</v>
      </c>
      <c r="E137" s="87">
        <v>3</v>
      </c>
      <c r="F137" s="87" t="s">
        <v>6</v>
      </c>
      <c r="G137" s="35" t="s">
        <v>257</v>
      </c>
      <c r="H137" s="15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14"/>
      <c r="Z137" s="50">
        <f t="shared" ref="Z137" si="129">SUM(I136:X136)</f>
        <v>1.9293981481481485E-2</v>
      </c>
      <c r="AA137" s="159"/>
      <c r="AB137" s="131"/>
      <c r="AC137" s="127"/>
      <c r="AD137" s="127"/>
      <c r="AE137" s="127"/>
      <c r="AF137" s="127"/>
      <c r="AG137" s="127"/>
      <c r="AH137" s="127"/>
    </row>
    <row r="138" spans="1:34" ht="15.75" customHeight="1">
      <c r="A138" s="148">
        <v>68</v>
      </c>
      <c r="B138" s="142" t="s">
        <v>227</v>
      </c>
      <c r="C138" s="3" t="s">
        <v>228</v>
      </c>
      <c r="D138" s="21">
        <v>26522</v>
      </c>
      <c r="E138" s="88" t="s">
        <v>7</v>
      </c>
      <c r="F138" s="88" t="s">
        <v>7</v>
      </c>
      <c r="G138" s="4" t="s">
        <v>229</v>
      </c>
      <c r="H138" s="44" t="s">
        <v>230</v>
      </c>
      <c r="I138" s="110"/>
      <c r="J138" s="110"/>
      <c r="K138" s="110"/>
      <c r="L138" s="110">
        <v>5.2662037037037035E-3</v>
      </c>
      <c r="M138" s="110">
        <v>2.3958333333333336E-3</v>
      </c>
      <c r="N138" s="110"/>
      <c r="O138" s="110">
        <v>2.4305555555555556E-3</v>
      </c>
      <c r="P138" s="110"/>
      <c r="Q138" s="110"/>
      <c r="R138" s="110"/>
      <c r="S138" s="110"/>
      <c r="T138" s="110"/>
      <c r="U138" s="110">
        <v>4.5023148148148149E-3</v>
      </c>
      <c r="V138" s="110"/>
      <c r="W138" s="110">
        <v>9.2592592592592585E-4</v>
      </c>
      <c r="X138" s="110">
        <v>6.018518518518519E-4</v>
      </c>
      <c r="Y138" s="115"/>
      <c r="Z138" s="81">
        <f t="array" ref="Z138">SUMPRODUCT(IF(I138:X138&gt;0,1,0),I$3:X$3)</f>
        <v>19.357144999250263</v>
      </c>
      <c r="AA138" s="160">
        <v>68</v>
      </c>
      <c r="AB138" s="128">
        <f t="shared" ref="AB138" si="130">COUNTIF(I138:X138,"&gt;0")</f>
        <v>6</v>
      </c>
      <c r="AC138" s="132"/>
      <c r="AD138" s="132"/>
      <c r="AE138" s="132"/>
      <c r="AF138" s="132"/>
      <c r="AG138" s="132"/>
      <c r="AH138" s="132"/>
    </row>
    <row r="139" spans="1:34" ht="15.75" customHeight="1">
      <c r="A139" s="147"/>
      <c r="B139" s="134"/>
      <c r="C139" s="5" t="s">
        <v>231</v>
      </c>
      <c r="D139" s="22">
        <v>33390</v>
      </c>
      <c r="E139" s="89" t="s">
        <v>7</v>
      </c>
      <c r="F139" s="89" t="s">
        <v>7</v>
      </c>
      <c r="G139" s="8" t="s">
        <v>232</v>
      </c>
      <c r="H139" s="46" t="s">
        <v>233</v>
      </c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4"/>
      <c r="Z139" s="53">
        <f t="shared" ref="Z139" si="131">SUM(I138:X138)</f>
        <v>1.6122685185185184E-2</v>
      </c>
      <c r="AA139" s="159"/>
      <c r="AB139" s="129"/>
      <c r="AC139" s="132"/>
      <c r="AD139" s="127"/>
      <c r="AE139" s="127"/>
      <c r="AF139" s="127"/>
      <c r="AG139" s="127"/>
      <c r="AH139" s="127"/>
    </row>
    <row r="140" spans="1:34" ht="15.75" customHeight="1">
      <c r="A140" s="146">
        <v>69</v>
      </c>
      <c r="B140" s="141" t="s">
        <v>234</v>
      </c>
      <c r="C140" s="1" t="s">
        <v>235</v>
      </c>
      <c r="D140" s="19">
        <v>33450</v>
      </c>
      <c r="E140" s="87" t="s">
        <v>7</v>
      </c>
      <c r="F140" s="87" t="s">
        <v>7</v>
      </c>
      <c r="G140" s="133"/>
      <c r="H140" s="135"/>
      <c r="I140" s="106">
        <v>4.31712962962963E-3</v>
      </c>
      <c r="J140" s="106"/>
      <c r="K140" s="106"/>
      <c r="L140" s="106"/>
      <c r="M140" s="106">
        <v>4.1782407407407402E-3</v>
      </c>
      <c r="N140" s="106"/>
      <c r="O140" s="106"/>
      <c r="P140" s="106"/>
      <c r="Q140" s="106"/>
      <c r="R140" s="106"/>
      <c r="S140" s="106">
        <v>2.5578703703703705E-3</v>
      </c>
      <c r="T140" s="106"/>
      <c r="U140" s="106"/>
      <c r="V140" s="106"/>
      <c r="W140" s="106">
        <v>8.6805555555555551E-4</v>
      </c>
      <c r="X140" s="106">
        <v>2.0601851851851853E-3</v>
      </c>
      <c r="Y140" s="113"/>
      <c r="Z140" s="51">
        <f t="array" ref="Z140">SUMPRODUCT(IF(I140:X140&gt;0,1,0),I$3:X$3)</f>
        <v>7.476923076923077</v>
      </c>
      <c r="AA140" s="130">
        <v>69</v>
      </c>
      <c r="AB140" s="130">
        <f t="shared" ref="AB140" si="132">COUNTIF(I140:X140,"&gt;0")</f>
        <v>5</v>
      </c>
      <c r="AC140" s="127"/>
      <c r="AD140" s="127"/>
      <c r="AE140" s="127"/>
      <c r="AF140" s="127"/>
      <c r="AG140" s="127"/>
      <c r="AH140" s="127"/>
    </row>
    <row r="141" spans="1:34" ht="15.75" customHeight="1">
      <c r="A141" s="147"/>
      <c r="B141" s="134"/>
      <c r="C141" s="2" t="s">
        <v>236</v>
      </c>
      <c r="D141" s="20">
        <v>33461</v>
      </c>
      <c r="E141" s="91" t="s">
        <v>7</v>
      </c>
      <c r="F141" s="91" t="s">
        <v>7</v>
      </c>
      <c r="G141" s="134"/>
      <c r="H141" s="136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14"/>
      <c r="Z141" s="50">
        <f t="shared" ref="Z141" si="133">SUM(I140:X140)</f>
        <v>1.3981481481481482E-2</v>
      </c>
      <c r="AA141" s="159"/>
      <c r="AB141" s="131"/>
      <c r="AC141" s="127"/>
      <c r="AD141" s="127"/>
      <c r="AE141" s="127"/>
      <c r="AF141" s="127"/>
      <c r="AG141" s="127"/>
      <c r="AH141" s="127"/>
    </row>
    <row r="142" spans="1:34" ht="15.75" customHeight="1">
      <c r="A142" s="148">
        <v>70</v>
      </c>
      <c r="B142" s="142" t="s">
        <v>237</v>
      </c>
      <c r="C142" s="15" t="s">
        <v>238</v>
      </c>
      <c r="D142" s="23">
        <v>29768</v>
      </c>
      <c r="E142" s="94" t="s">
        <v>25</v>
      </c>
      <c r="F142" s="94" t="s">
        <v>7</v>
      </c>
      <c r="G142" s="122" t="s">
        <v>11</v>
      </c>
      <c r="H142" s="137" t="s">
        <v>12</v>
      </c>
      <c r="I142" s="110">
        <v>2.488425925925926E-3</v>
      </c>
      <c r="J142" s="110"/>
      <c r="K142" s="110"/>
      <c r="L142" s="110">
        <v>3.6921296296296298E-3</v>
      </c>
      <c r="M142" s="110"/>
      <c r="N142" s="110">
        <v>6.8287037037037025E-4</v>
      </c>
      <c r="O142" s="110">
        <v>2.1990740740740742E-3</v>
      </c>
      <c r="P142" s="110">
        <v>4.8148148148148152E-3</v>
      </c>
      <c r="Q142" s="110"/>
      <c r="R142" s="110">
        <v>2.7083333333333334E-3</v>
      </c>
      <c r="S142" s="110"/>
      <c r="T142" s="110"/>
      <c r="U142" s="110"/>
      <c r="V142" s="110"/>
      <c r="W142" s="110"/>
      <c r="X142" s="110">
        <v>6.4814814814814813E-4</v>
      </c>
      <c r="Y142" s="115"/>
      <c r="Z142" s="81">
        <f t="array" ref="Z142">SUMPRODUCT(IF(I142:X142&gt;0,1,0),I$3:X$3)</f>
        <v>29.66138820986691</v>
      </c>
      <c r="AA142" s="160">
        <v>70</v>
      </c>
      <c r="AB142" s="128">
        <f t="shared" ref="AB142" si="134">COUNTIF(I142:X142,"&gt;0")</f>
        <v>7</v>
      </c>
      <c r="AC142" s="132"/>
      <c r="AD142" s="132"/>
      <c r="AE142" s="132"/>
      <c r="AF142" s="132"/>
      <c r="AG142" s="132"/>
      <c r="AH142" s="132"/>
    </row>
    <row r="143" spans="1:34" s="79" customFormat="1" ht="15.75" customHeight="1">
      <c r="A143" s="147"/>
      <c r="B143" s="134"/>
      <c r="C143" s="77" t="s">
        <v>239</v>
      </c>
      <c r="D143" s="78">
        <v>29590</v>
      </c>
      <c r="E143" s="95" t="s">
        <v>25</v>
      </c>
      <c r="F143" s="95" t="s">
        <v>7</v>
      </c>
      <c r="G143" s="134"/>
      <c r="H143" s="136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4"/>
      <c r="Z143" s="53">
        <f t="shared" ref="Z143" si="135">SUM(I142:X142)</f>
        <v>1.7233796296296296E-2</v>
      </c>
      <c r="AA143" s="159"/>
      <c r="AB143" s="129"/>
      <c r="AC143" s="132"/>
      <c r="AD143" s="127"/>
      <c r="AE143" s="127"/>
      <c r="AF143" s="127"/>
      <c r="AG143" s="127"/>
      <c r="AH143" s="127"/>
    </row>
    <row r="144" spans="1:34" s="62" customFormat="1" ht="15.75" customHeight="1">
      <c r="A144" s="85"/>
      <c r="D144" s="63"/>
      <c r="E144" s="85"/>
      <c r="F144" s="85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Z144" s="80"/>
      <c r="AA144" s="82"/>
    </row>
    <row r="145" spans="1:27" s="62" customFormat="1" ht="15.75" customHeight="1">
      <c r="A145" s="85"/>
      <c r="D145" s="63"/>
      <c r="E145" s="85"/>
      <c r="F145" s="85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Z145" s="80"/>
      <c r="AA145" s="82"/>
    </row>
    <row r="146" spans="1:27" s="62" customFormat="1" ht="15.75" customHeight="1">
      <c r="A146" s="85"/>
      <c r="D146" s="63"/>
      <c r="E146" s="85"/>
      <c r="F146" s="85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Z146" s="80"/>
      <c r="AA146" s="82"/>
    </row>
    <row r="147" spans="1:27" s="62" customFormat="1" ht="15.75" customHeight="1">
      <c r="A147" s="85"/>
      <c r="D147" s="63"/>
      <c r="E147" s="85"/>
      <c r="F147" s="85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Z147" s="80"/>
      <c r="AA147" s="82"/>
    </row>
    <row r="148" spans="1:27" s="62" customFormat="1" ht="15.75" customHeight="1">
      <c r="A148" s="85"/>
      <c r="D148" s="63"/>
      <c r="E148" s="85"/>
      <c r="F148" s="85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Z148" s="80"/>
      <c r="AA148" s="82"/>
    </row>
    <row r="149" spans="1:27" s="62" customFormat="1" ht="15.75" customHeight="1">
      <c r="A149" s="85"/>
      <c r="D149" s="63"/>
      <c r="E149" s="85"/>
      <c r="F149" s="85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Z149" s="80"/>
      <c r="AA149" s="82"/>
    </row>
    <row r="150" spans="1:27" s="62" customFormat="1" ht="15.75" customHeight="1">
      <c r="A150" s="85"/>
      <c r="D150" s="63"/>
      <c r="E150" s="85"/>
      <c r="F150" s="85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Z150" s="80"/>
      <c r="AA150" s="82"/>
    </row>
    <row r="151" spans="1:27" s="62" customFormat="1" ht="15.75" customHeight="1">
      <c r="A151" s="85"/>
      <c r="D151" s="63"/>
      <c r="E151" s="85"/>
      <c r="F151" s="85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Z151" s="80"/>
      <c r="AA151" s="82"/>
    </row>
    <row r="152" spans="1:27" s="62" customFormat="1" ht="15.75" customHeight="1">
      <c r="A152" s="85"/>
      <c r="D152" s="63"/>
      <c r="E152" s="85"/>
      <c r="F152" s="85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Z152" s="80"/>
      <c r="AA152" s="82"/>
    </row>
    <row r="153" spans="1:27" s="62" customFormat="1" ht="15.75" customHeight="1">
      <c r="A153" s="85"/>
      <c r="D153" s="63"/>
      <c r="E153" s="85"/>
      <c r="F153" s="85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Z153" s="80"/>
      <c r="AA153" s="82"/>
    </row>
    <row r="154" spans="1:27" s="62" customFormat="1" ht="15.75" customHeight="1">
      <c r="A154" s="85"/>
      <c r="D154" s="63"/>
      <c r="E154" s="85"/>
      <c r="F154" s="85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Z154" s="80"/>
      <c r="AA154" s="82"/>
    </row>
    <row r="155" spans="1:27" s="62" customFormat="1" ht="15.75" customHeight="1">
      <c r="A155" s="85"/>
      <c r="D155" s="63"/>
      <c r="E155" s="85"/>
      <c r="F155" s="85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Z155" s="80"/>
      <c r="AA155" s="82"/>
    </row>
    <row r="156" spans="1:27" s="62" customFormat="1" ht="15.75" customHeight="1">
      <c r="A156" s="85"/>
      <c r="D156" s="63"/>
      <c r="E156" s="85"/>
      <c r="F156" s="85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Z156" s="80"/>
      <c r="AA156" s="82"/>
    </row>
    <row r="157" spans="1:27" s="62" customFormat="1" ht="15.75" customHeight="1">
      <c r="A157" s="85"/>
      <c r="D157" s="63"/>
      <c r="E157" s="85"/>
      <c r="F157" s="85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Z157" s="80"/>
      <c r="AA157" s="82"/>
    </row>
    <row r="158" spans="1:27" s="62" customFormat="1" ht="15.75" customHeight="1">
      <c r="A158" s="85"/>
      <c r="D158" s="63"/>
      <c r="E158" s="85"/>
      <c r="F158" s="85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Z158" s="80"/>
      <c r="AA158" s="82"/>
    </row>
    <row r="159" spans="1:27" s="62" customFormat="1" ht="15.75" customHeight="1">
      <c r="A159" s="85"/>
      <c r="D159" s="63"/>
      <c r="E159" s="85"/>
      <c r="F159" s="85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Z159" s="80"/>
      <c r="AA159" s="82"/>
    </row>
    <row r="160" spans="1:27" s="62" customFormat="1" ht="15.75" customHeight="1">
      <c r="A160" s="85"/>
      <c r="D160" s="63"/>
      <c r="E160" s="85"/>
      <c r="F160" s="85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Z160" s="80"/>
      <c r="AA160" s="82"/>
    </row>
    <row r="161" spans="1:28" s="62" customFormat="1" ht="15.75" customHeight="1">
      <c r="A161" s="85"/>
      <c r="D161" s="63"/>
      <c r="E161" s="85"/>
      <c r="F161" s="85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Z161" s="80"/>
      <c r="AA161" s="82"/>
    </row>
    <row r="162" spans="1:28" s="62" customFormat="1" ht="15.75" customHeight="1">
      <c r="A162" s="85"/>
      <c r="D162" s="63"/>
      <c r="E162" s="85"/>
      <c r="F162" s="85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Z162" s="80"/>
      <c r="AA162" s="82"/>
    </row>
    <row r="163" spans="1:28" s="62" customFormat="1" ht="15.75" customHeight="1">
      <c r="A163" s="85"/>
      <c r="D163" s="63"/>
      <c r="E163" s="85"/>
      <c r="F163" s="85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Z163" s="80"/>
      <c r="AA163" s="82"/>
    </row>
    <row r="164" spans="1:28" s="62" customFormat="1" ht="15.75" customHeight="1">
      <c r="A164" s="85"/>
      <c r="D164" s="63"/>
      <c r="E164" s="85"/>
      <c r="F164" s="85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Z164" s="80"/>
      <c r="AA164" s="82"/>
    </row>
    <row r="165" spans="1:28" s="62" customFormat="1" ht="15.75" customHeight="1">
      <c r="A165" s="85"/>
      <c r="D165" s="63"/>
      <c r="E165" s="85"/>
      <c r="F165" s="85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Z165" s="80"/>
      <c r="AA165" s="82"/>
    </row>
    <row r="166" spans="1:28" s="62" customFormat="1" ht="15.75" customHeight="1">
      <c r="A166" s="85"/>
      <c r="D166" s="63"/>
      <c r="E166" s="85"/>
      <c r="F166" s="85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Z166" s="80"/>
      <c r="AA166" s="82"/>
    </row>
    <row r="167" spans="1:28" s="62" customFormat="1" ht="15.75" customHeight="1">
      <c r="A167" s="85"/>
      <c r="D167" s="63"/>
      <c r="E167" s="85"/>
      <c r="F167" s="85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Z167" s="80"/>
      <c r="AA167" s="82"/>
    </row>
    <row r="168" spans="1:28" s="62" customFormat="1" ht="15.75" customHeight="1">
      <c r="A168" s="85"/>
      <c r="D168" s="63"/>
      <c r="E168" s="85"/>
      <c r="F168" s="85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Z168" s="80"/>
      <c r="AA168" s="82"/>
    </row>
    <row r="169" spans="1:28" s="62" customFormat="1" ht="15.75" customHeight="1">
      <c r="A169" s="85"/>
      <c r="D169" s="63"/>
      <c r="E169" s="85"/>
      <c r="F169" s="85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Z169" s="80"/>
      <c r="AA169" s="82"/>
    </row>
    <row r="170" spans="1:28" s="62" customFormat="1" ht="15.75" customHeight="1">
      <c r="A170" s="85"/>
      <c r="D170" s="63"/>
      <c r="E170" s="85"/>
      <c r="F170" s="85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Z170" s="80"/>
      <c r="AA170" s="82"/>
    </row>
    <row r="171" spans="1:28" s="62" customFormat="1" ht="15.75" customHeight="1">
      <c r="A171" s="85"/>
      <c r="D171" s="63"/>
      <c r="E171" s="85"/>
      <c r="F171" s="85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Z171" s="80"/>
      <c r="AA171" s="82"/>
    </row>
    <row r="172" spans="1:28" s="62" customFormat="1" ht="15.75" customHeight="1">
      <c r="A172" s="85"/>
      <c r="D172" s="63"/>
      <c r="E172" s="85"/>
      <c r="F172" s="85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Z172" s="80"/>
      <c r="AA172" s="82"/>
    </row>
    <row r="173" spans="1:28" s="62" customFormat="1" ht="15.75" customHeight="1">
      <c r="A173" s="85"/>
      <c r="D173" s="63"/>
      <c r="E173" s="85"/>
      <c r="F173" s="85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Z173" s="80"/>
      <c r="AA173" s="82"/>
    </row>
    <row r="174" spans="1:28" s="62" customFormat="1" ht="15.75" customHeight="1">
      <c r="A174" s="85"/>
      <c r="D174" s="63"/>
      <c r="E174" s="85"/>
      <c r="F174" s="85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Z174" s="80"/>
      <c r="AA174" s="82"/>
      <c r="AB174" s="84"/>
    </row>
    <row r="175" spans="1:28" s="62" customFormat="1" ht="15.75" customHeight="1">
      <c r="A175" s="85"/>
      <c r="D175" s="63"/>
      <c r="E175" s="85"/>
      <c r="F175" s="85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Z175" s="80"/>
      <c r="AA175" s="82"/>
    </row>
    <row r="176" spans="1:28" s="62" customFormat="1" ht="15.75" customHeight="1">
      <c r="A176" s="85"/>
      <c r="D176" s="63"/>
      <c r="E176" s="85"/>
      <c r="F176" s="85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Z176" s="80"/>
      <c r="AA176" s="82"/>
    </row>
    <row r="177" spans="1:27" s="62" customFormat="1" ht="15.75" customHeight="1">
      <c r="A177" s="85"/>
      <c r="D177" s="63"/>
      <c r="E177" s="85"/>
      <c r="F177" s="85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Z177" s="80"/>
      <c r="AA177" s="82"/>
    </row>
    <row r="178" spans="1:27" s="62" customFormat="1" ht="15.75" customHeight="1">
      <c r="A178" s="85"/>
      <c r="D178" s="63"/>
      <c r="E178" s="85"/>
      <c r="F178" s="85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Z178" s="80"/>
      <c r="AA178" s="82"/>
    </row>
    <row r="179" spans="1:27" s="62" customFormat="1" ht="15.75" customHeight="1">
      <c r="A179" s="85"/>
      <c r="D179" s="63"/>
      <c r="E179" s="85"/>
      <c r="F179" s="85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Z179" s="80"/>
      <c r="AA179" s="82"/>
    </row>
    <row r="180" spans="1:27" s="62" customFormat="1" ht="15.75" customHeight="1">
      <c r="A180" s="85"/>
      <c r="D180" s="63"/>
      <c r="E180" s="85"/>
      <c r="F180" s="85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Z180" s="80"/>
      <c r="AA180" s="82"/>
    </row>
    <row r="181" spans="1:27" s="62" customFormat="1" ht="15.75" customHeight="1">
      <c r="A181" s="85"/>
      <c r="D181" s="63"/>
      <c r="E181" s="85"/>
      <c r="F181" s="85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Z181" s="80"/>
      <c r="AA181" s="82"/>
    </row>
    <row r="182" spans="1:27" s="62" customFormat="1" ht="15.75" customHeight="1">
      <c r="A182" s="85"/>
      <c r="D182" s="63"/>
      <c r="E182" s="85"/>
      <c r="F182" s="85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Z182" s="80"/>
      <c r="AA182" s="82"/>
    </row>
    <row r="183" spans="1:27" s="62" customFormat="1" ht="15.75" customHeight="1">
      <c r="A183" s="85"/>
      <c r="D183" s="63"/>
      <c r="E183" s="85"/>
      <c r="F183" s="85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Z183" s="80"/>
      <c r="AA183" s="82"/>
    </row>
    <row r="184" spans="1:27" s="62" customFormat="1" ht="15.75" customHeight="1">
      <c r="A184" s="85"/>
      <c r="D184" s="63"/>
      <c r="E184" s="85"/>
      <c r="F184" s="85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Z184" s="80"/>
      <c r="AA184" s="82"/>
    </row>
    <row r="185" spans="1:27" s="62" customFormat="1" ht="15.75" customHeight="1">
      <c r="A185" s="85"/>
      <c r="D185" s="63"/>
      <c r="E185" s="85"/>
      <c r="F185" s="85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Z185" s="80"/>
      <c r="AA185" s="82"/>
    </row>
    <row r="186" spans="1:27" s="62" customFormat="1" ht="15.75" customHeight="1">
      <c r="A186" s="85"/>
      <c r="D186" s="63"/>
      <c r="E186" s="85"/>
      <c r="F186" s="85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Z186" s="80"/>
      <c r="AA186" s="82"/>
    </row>
    <row r="187" spans="1:27" s="62" customFormat="1" ht="15.75" customHeight="1">
      <c r="A187" s="85"/>
      <c r="D187" s="63"/>
      <c r="E187" s="85"/>
      <c r="F187" s="85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Z187" s="80"/>
      <c r="AA187" s="82"/>
    </row>
    <row r="188" spans="1:27" s="62" customFormat="1" ht="15.75" customHeight="1">
      <c r="A188" s="85"/>
      <c r="D188" s="63"/>
      <c r="E188" s="85"/>
      <c r="F188" s="85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Z188" s="80"/>
      <c r="AA188" s="82"/>
    </row>
    <row r="189" spans="1:27" s="62" customFormat="1" ht="15.75" customHeight="1">
      <c r="A189" s="85"/>
      <c r="D189" s="63"/>
      <c r="E189" s="85"/>
      <c r="F189" s="85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Z189" s="80"/>
      <c r="AA189" s="82"/>
    </row>
    <row r="190" spans="1:27" s="62" customFormat="1" ht="15.75" customHeight="1">
      <c r="A190" s="85"/>
      <c r="D190" s="63"/>
      <c r="E190" s="85"/>
      <c r="F190" s="85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Z190" s="80"/>
      <c r="AA190" s="82"/>
    </row>
    <row r="191" spans="1:27" s="62" customFormat="1" ht="15.75" customHeight="1">
      <c r="A191" s="85"/>
      <c r="D191" s="63"/>
      <c r="E191" s="85"/>
      <c r="F191" s="85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Z191" s="80"/>
      <c r="AA191" s="82"/>
    </row>
    <row r="192" spans="1:27" s="62" customFormat="1" ht="15.75" customHeight="1">
      <c r="A192" s="85"/>
      <c r="D192" s="63"/>
      <c r="E192" s="85"/>
      <c r="F192" s="85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Z192" s="80"/>
      <c r="AA192" s="82"/>
    </row>
    <row r="193" spans="1:27" s="62" customFormat="1" ht="15.75" customHeight="1">
      <c r="A193" s="85"/>
      <c r="D193" s="63"/>
      <c r="E193" s="85"/>
      <c r="F193" s="85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Z193" s="80"/>
      <c r="AA193" s="82"/>
    </row>
    <row r="194" spans="1:27" s="62" customFormat="1" ht="15.75" customHeight="1">
      <c r="A194" s="85"/>
      <c r="D194" s="63"/>
      <c r="E194" s="85"/>
      <c r="F194" s="85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Z194" s="80"/>
      <c r="AA194" s="82"/>
    </row>
    <row r="195" spans="1:27" s="62" customFormat="1" ht="15.75" customHeight="1">
      <c r="A195" s="85"/>
      <c r="D195" s="63"/>
      <c r="E195" s="85"/>
      <c r="F195" s="85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Z195" s="80"/>
      <c r="AA195" s="82"/>
    </row>
    <row r="196" spans="1:27" s="62" customFormat="1" ht="15.75" customHeight="1">
      <c r="A196" s="85"/>
      <c r="D196" s="63"/>
      <c r="E196" s="85"/>
      <c r="F196" s="85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Z196" s="80"/>
      <c r="AA196" s="82"/>
    </row>
    <row r="197" spans="1:27" s="62" customFormat="1" ht="15.75" customHeight="1">
      <c r="A197" s="85"/>
      <c r="D197" s="63"/>
      <c r="E197" s="85"/>
      <c r="F197" s="85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Z197" s="80"/>
      <c r="AA197" s="82"/>
    </row>
    <row r="198" spans="1:27" s="62" customFormat="1" ht="15.75" customHeight="1">
      <c r="A198" s="85"/>
      <c r="D198" s="63"/>
      <c r="E198" s="85"/>
      <c r="F198" s="85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Z198" s="80"/>
      <c r="AA198" s="82"/>
    </row>
    <row r="199" spans="1:27" s="62" customFormat="1" ht="15.75" customHeight="1">
      <c r="A199" s="85"/>
      <c r="D199" s="63"/>
      <c r="E199" s="85"/>
      <c r="F199" s="85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Z199" s="80"/>
      <c r="AA199" s="82"/>
    </row>
    <row r="200" spans="1:27" s="62" customFormat="1" ht="15.75" customHeight="1">
      <c r="A200" s="85"/>
      <c r="D200" s="63"/>
      <c r="E200" s="85"/>
      <c r="F200" s="85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Z200" s="80"/>
      <c r="AA200" s="82"/>
    </row>
    <row r="201" spans="1:27" s="62" customFormat="1" ht="15.75" customHeight="1">
      <c r="A201" s="85"/>
      <c r="D201" s="63"/>
      <c r="E201" s="85"/>
      <c r="F201" s="85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Z201" s="80"/>
      <c r="AA201" s="82"/>
    </row>
    <row r="202" spans="1:27" s="62" customFormat="1" ht="15.75" customHeight="1">
      <c r="A202" s="85"/>
      <c r="D202" s="63"/>
      <c r="E202" s="85"/>
      <c r="F202" s="85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Z202" s="80"/>
      <c r="AA202" s="82"/>
    </row>
    <row r="203" spans="1:27" s="62" customFormat="1" ht="15.75" customHeight="1">
      <c r="A203" s="85"/>
      <c r="D203" s="63"/>
      <c r="E203" s="85"/>
      <c r="F203" s="85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Z203" s="80"/>
      <c r="AA203" s="82"/>
    </row>
    <row r="204" spans="1:27" s="62" customFormat="1" ht="15.75" customHeight="1">
      <c r="A204" s="85"/>
      <c r="D204" s="63"/>
      <c r="E204" s="85"/>
      <c r="F204" s="85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Z204" s="80"/>
      <c r="AA204" s="82"/>
    </row>
    <row r="205" spans="1:27" s="62" customFormat="1" ht="15.75" customHeight="1">
      <c r="A205" s="85"/>
      <c r="D205" s="63"/>
      <c r="E205" s="85"/>
      <c r="F205" s="85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Z205" s="80"/>
      <c r="AA205" s="82"/>
    </row>
    <row r="206" spans="1:27" s="62" customFormat="1" ht="15.75" customHeight="1">
      <c r="A206" s="85"/>
      <c r="D206" s="63"/>
      <c r="E206" s="85"/>
      <c r="F206" s="85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Z206" s="80"/>
      <c r="AA206" s="82"/>
    </row>
    <row r="207" spans="1:27" s="62" customFormat="1" ht="15.75" customHeight="1">
      <c r="A207" s="85"/>
      <c r="D207" s="63"/>
      <c r="E207" s="85"/>
      <c r="F207" s="85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Z207" s="80"/>
      <c r="AA207" s="82"/>
    </row>
    <row r="208" spans="1:27" s="62" customFormat="1" ht="15.75" customHeight="1">
      <c r="A208" s="85"/>
      <c r="D208" s="63"/>
      <c r="E208" s="85"/>
      <c r="F208" s="85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Z208" s="80"/>
      <c r="AA208" s="82"/>
    </row>
    <row r="209" spans="1:27" s="62" customFormat="1" ht="15.75" customHeight="1">
      <c r="A209" s="85"/>
      <c r="D209" s="63"/>
      <c r="E209" s="85"/>
      <c r="F209" s="85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Z209" s="80"/>
      <c r="AA209" s="82"/>
    </row>
    <row r="210" spans="1:27" s="62" customFormat="1" ht="15.75" customHeight="1">
      <c r="A210" s="85"/>
      <c r="D210" s="63"/>
      <c r="E210" s="85"/>
      <c r="F210" s="85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Z210" s="80"/>
      <c r="AA210" s="82"/>
    </row>
    <row r="211" spans="1:27" s="62" customFormat="1" ht="15.75" customHeight="1">
      <c r="A211" s="85"/>
      <c r="D211" s="63"/>
      <c r="E211" s="85"/>
      <c r="F211" s="85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Z211" s="80"/>
      <c r="AA211" s="82"/>
    </row>
    <row r="212" spans="1:27" s="62" customFormat="1" ht="15.75" customHeight="1">
      <c r="A212" s="85"/>
      <c r="D212" s="63"/>
      <c r="E212" s="85"/>
      <c r="F212" s="85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Z212" s="80"/>
      <c r="AA212" s="82"/>
    </row>
    <row r="213" spans="1:27" s="62" customFormat="1" ht="15.75" customHeight="1">
      <c r="A213" s="85"/>
      <c r="D213" s="63"/>
      <c r="E213" s="85"/>
      <c r="F213" s="85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Z213" s="80"/>
      <c r="AA213" s="82"/>
    </row>
    <row r="214" spans="1:27" s="62" customFormat="1" ht="15.75" customHeight="1">
      <c r="A214" s="85"/>
      <c r="D214" s="63"/>
      <c r="E214" s="85"/>
      <c r="F214" s="85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Z214" s="80"/>
      <c r="AA214" s="82"/>
    </row>
    <row r="215" spans="1:27" s="62" customFormat="1" ht="15.75" customHeight="1">
      <c r="A215" s="85"/>
      <c r="D215" s="63"/>
      <c r="E215" s="85"/>
      <c r="F215" s="85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Z215" s="80"/>
      <c r="AA215" s="82"/>
    </row>
    <row r="216" spans="1:27" s="62" customFormat="1" ht="15.75" customHeight="1">
      <c r="A216" s="85"/>
      <c r="D216" s="63"/>
      <c r="E216" s="85"/>
      <c r="F216" s="85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Z216" s="80"/>
      <c r="AA216" s="82"/>
    </row>
    <row r="217" spans="1:27" s="62" customFormat="1" ht="15.75" customHeight="1">
      <c r="A217" s="85"/>
      <c r="D217" s="63"/>
      <c r="E217" s="85"/>
      <c r="F217" s="85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Z217" s="80"/>
      <c r="AA217" s="82"/>
    </row>
    <row r="218" spans="1:27" s="62" customFormat="1" ht="15.75" customHeight="1">
      <c r="A218" s="85"/>
      <c r="D218" s="63"/>
      <c r="E218" s="85"/>
      <c r="F218" s="85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Z218" s="80"/>
      <c r="AA218" s="82"/>
    </row>
    <row r="219" spans="1:27" s="62" customFormat="1" ht="15.75" customHeight="1">
      <c r="A219" s="85"/>
      <c r="D219" s="63"/>
      <c r="E219" s="85"/>
      <c r="F219" s="85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Z219" s="80"/>
      <c r="AA219" s="82"/>
    </row>
    <row r="220" spans="1:27" s="62" customFormat="1" ht="15.75" customHeight="1">
      <c r="A220" s="85"/>
      <c r="D220" s="63"/>
      <c r="E220" s="85"/>
      <c r="F220" s="85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Z220" s="80"/>
      <c r="AA220" s="82"/>
    </row>
    <row r="221" spans="1:27" s="62" customFormat="1" ht="15.75" customHeight="1">
      <c r="A221" s="85"/>
      <c r="D221" s="63"/>
      <c r="E221" s="85"/>
      <c r="F221" s="85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Z221" s="80"/>
      <c r="AA221" s="82"/>
    </row>
    <row r="222" spans="1:27" s="62" customFormat="1" ht="15.75" customHeight="1">
      <c r="A222" s="85"/>
      <c r="D222" s="63"/>
      <c r="E222" s="85"/>
      <c r="F222" s="85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Z222" s="80"/>
      <c r="AA222" s="82"/>
    </row>
    <row r="223" spans="1:27" s="62" customFormat="1" ht="15.75" customHeight="1">
      <c r="A223" s="85"/>
      <c r="D223" s="63"/>
      <c r="E223" s="85"/>
      <c r="F223" s="85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Z223" s="80"/>
      <c r="AA223" s="82"/>
    </row>
    <row r="224" spans="1:27" s="62" customFormat="1" ht="15.75" customHeight="1">
      <c r="A224" s="85"/>
      <c r="D224" s="63"/>
      <c r="E224" s="85"/>
      <c r="F224" s="85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Z224" s="80"/>
      <c r="AA224" s="82"/>
    </row>
    <row r="225" spans="1:27" s="62" customFormat="1" ht="15.75" customHeight="1">
      <c r="A225" s="85"/>
      <c r="D225" s="63"/>
      <c r="E225" s="85"/>
      <c r="F225" s="85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Z225" s="80"/>
      <c r="AA225" s="82"/>
    </row>
    <row r="226" spans="1:27" s="62" customFormat="1" ht="15.75" customHeight="1">
      <c r="A226" s="85"/>
      <c r="D226" s="63"/>
      <c r="E226" s="85"/>
      <c r="F226" s="85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Z226" s="80"/>
      <c r="AA226" s="82"/>
    </row>
    <row r="227" spans="1:27" s="62" customFormat="1" ht="15.75" customHeight="1">
      <c r="A227" s="85"/>
      <c r="D227" s="63"/>
      <c r="E227" s="85"/>
      <c r="F227" s="85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Z227" s="80"/>
      <c r="AA227" s="82"/>
    </row>
    <row r="228" spans="1:27" s="62" customFormat="1" ht="15.75" customHeight="1">
      <c r="A228" s="85"/>
      <c r="D228" s="63"/>
      <c r="E228" s="85"/>
      <c r="F228" s="85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Z228" s="80"/>
      <c r="AA228" s="82"/>
    </row>
    <row r="229" spans="1:27" s="62" customFormat="1" ht="15.75" customHeight="1">
      <c r="A229" s="85"/>
      <c r="D229" s="63"/>
      <c r="E229" s="85"/>
      <c r="F229" s="85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Z229" s="80"/>
      <c r="AA229" s="82"/>
    </row>
    <row r="230" spans="1:27" s="62" customFormat="1" ht="15.75" customHeight="1">
      <c r="A230" s="85"/>
      <c r="D230" s="63"/>
      <c r="E230" s="85"/>
      <c r="F230" s="85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Z230" s="80"/>
      <c r="AA230" s="82"/>
    </row>
    <row r="231" spans="1:27" s="62" customFormat="1" ht="15.75" customHeight="1">
      <c r="A231" s="85"/>
      <c r="D231" s="63"/>
      <c r="E231" s="85"/>
      <c r="F231" s="85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Z231" s="80"/>
      <c r="AA231" s="82"/>
    </row>
    <row r="232" spans="1:27" s="62" customFormat="1" ht="15.75" customHeight="1">
      <c r="A232" s="85"/>
      <c r="D232" s="63"/>
      <c r="E232" s="85"/>
      <c r="F232" s="85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Z232" s="80"/>
      <c r="AA232" s="82"/>
    </row>
    <row r="233" spans="1:27" s="62" customFormat="1" ht="15.75" customHeight="1">
      <c r="A233" s="85"/>
      <c r="D233" s="63"/>
      <c r="E233" s="85"/>
      <c r="F233" s="85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Z233" s="80"/>
      <c r="AA233" s="82"/>
    </row>
    <row r="234" spans="1:27" s="62" customFormat="1" ht="15.75" customHeight="1">
      <c r="A234" s="85"/>
      <c r="D234" s="63"/>
      <c r="E234" s="85"/>
      <c r="F234" s="85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Z234" s="80"/>
      <c r="AA234" s="82"/>
    </row>
    <row r="235" spans="1:27" s="62" customFormat="1" ht="15.75" customHeight="1">
      <c r="A235" s="85"/>
      <c r="D235" s="63"/>
      <c r="E235" s="85"/>
      <c r="F235" s="85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Z235" s="80"/>
      <c r="AA235" s="82"/>
    </row>
    <row r="236" spans="1:27" s="62" customFormat="1" ht="15.75" customHeight="1">
      <c r="A236" s="85"/>
      <c r="D236" s="63"/>
      <c r="E236" s="85"/>
      <c r="F236" s="85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Z236" s="80"/>
      <c r="AA236" s="82"/>
    </row>
    <row r="237" spans="1:27" s="62" customFormat="1" ht="15.75" customHeight="1">
      <c r="A237" s="85"/>
      <c r="D237" s="63"/>
      <c r="E237" s="85"/>
      <c r="F237" s="85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Z237" s="80"/>
      <c r="AA237" s="82"/>
    </row>
    <row r="238" spans="1:27" s="62" customFormat="1" ht="15.75" customHeight="1">
      <c r="A238" s="85"/>
      <c r="D238" s="63"/>
      <c r="E238" s="85"/>
      <c r="F238" s="85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Z238" s="80"/>
      <c r="AA238" s="82"/>
    </row>
    <row r="239" spans="1:27" s="62" customFormat="1" ht="15.75" customHeight="1">
      <c r="A239" s="85"/>
      <c r="D239" s="63"/>
      <c r="E239" s="85"/>
      <c r="F239" s="85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Z239" s="80"/>
      <c r="AA239" s="82"/>
    </row>
    <row r="240" spans="1:27" s="62" customFormat="1" ht="15.75" customHeight="1">
      <c r="A240" s="85"/>
      <c r="D240" s="63"/>
      <c r="E240" s="85"/>
      <c r="F240" s="85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Z240" s="80"/>
      <c r="AA240" s="82"/>
    </row>
    <row r="241" spans="1:27" s="62" customFormat="1" ht="15.75" customHeight="1">
      <c r="A241" s="85"/>
      <c r="D241" s="63"/>
      <c r="E241" s="85"/>
      <c r="F241" s="85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Z241" s="80"/>
      <c r="AA241" s="82"/>
    </row>
    <row r="242" spans="1:27" s="62" customFormat="1" ht="15.75" customHeight="1">
      <c r="A242" s="85"/>
      <c r="D242" s="63"/>
      <c r="E242" s="85"/>
      <c r="F242" s="85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Z242" s="80"/>
      <c r="AA242" s="82"/>
    </row>
    <row r="243" spans="1:27" s="62" customFormat="1" ht="15.75" customHeight="1">
      <c r="A243" s="85"/>
      <c r="D243" s="63"/>
      <c r="E243" s="85"/>
      <c r="F243" s="85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Z243" s="80"/>
      <c r="AA243" s="82"/>
    </row>
    <row r="244" spans="1:27" s="62" customFormat="1" ht="15.75" customHeight="1">
      <c r="A244" s="85"/>
      <c r="D244" s="63"/>
      <c r="E244" s="85"/>
      <c r="F244" s="85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Z244" s="80"/>
      <c r="AA244" s="82"/>
    </row>
    <row r="245" spans="1:27" s="62" customFormat="1" ht="15.75" customHeight="1">
      <c r="A245" s="85"/>
      <c r="D245" s="63"/>
      <c r="E245" s="85"/>
      <c r="F245" s="85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Z245" s="80"/>
      <c r="AA245" s="82"/>
    </row>
    <row r="246" spans="1:27" s="62" customFormat="1" ht="15.75" customHeight="1">
      <c r="A246" s="85"/>
      <c r="D246" s="63"/>
      <c r="E246" s="85"/>
      <c r="F246" s="85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Z246" s="80"/>
      <c r="AA246" s="82"/>
    </row>
    <row r="247" spans="1:27" s="62" customFormat="1" ht="15.75" customHeight="1">
      <c r="A247" s="85"/>
      <c r="D247" s="63"/>
      <c r="E247" s="85"/>
      <c r="F247" s="85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Z247" s="80"/>
      <c r="AA247" s="82"/>
    </row>
    <row r="248" spans="1:27" s="62" customFormat="1" ht="15.75" customHeight="1">
      <c r="A248" s="85"/>
      <c r="D248" s="63"/>
      <c r="E248" s="85"/>
      <c r="F248" s="85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Z248" s="80"/>
      <c r="AA248" s="82"/>
    </row>
    <row r="249" spans="1:27" s="62" customFormat="1" ht="15.75" customHeight="1">
      <c r="A249" s="85"/>
      <c r="D249" s="63"/>
      <c r="E249" s="85"/>
      <c r="F249" s="85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Z249" s="80"/>
      <c r="AA249" s="82"/>
    </row>
    <row r="250" spans="1:27" s="62" customFormat="1" ht="15.75" customHeight="1">
      <c r="A250" s="85"/>
      <c r="D250" s="63"/>
      <c r="E250" s="85"/>
      <c r="F250" s="85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Z250" s="80"/>
      <c r="AA250" s="82"/>
    </row>
    <row r="251" spans="1:27" s="62" customFormat="1" ht="15.75" customHeight="1">
      <c r="A251" s="85"/>
      <c r="D251" s="63"/>
      <c r="E251" s="85"/>
      <c r="F251" s="85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Z251" s="80"/>
      <c r="AA251" s="82"/>
    </row>
    <row r="252" spans="1:27" s="62" customFormat="1" ht="15.75" customHeight="1">
      <c r="A252" s="85"/>
      <c r="D252" s="63"/>
      <c r="E252" s="85"/>
      <c r="F252" s="85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Z252" s="80"/>
      <c r="AA252" s="82"/>
    </row>
    <row r="253" spans="1:27" s="62" customFormat="1" ht="15.75" customHeight="1">
      <c r="A253" s="85"/>
      <c r="D253" s="63"/>
      <c r="E253" s="85"/>
      <c r="F253" s="85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Z253" s="80"/>
      <c r="AA253" s="82"/>
    </row>
    <row r="254" spans="1:27" s="62" customFormat="1" ht="15.75" customHeight="1">
      <c r="A254" s="85"/>
      <c r="D254" s="63"/>
      <c r="E254" s="85"/>
      <c r="F254" s="85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Z254" s="80"/>
      <c r="AA254" s="82"/>
    </row>
    <row r="255" spans="1:27" s="62" customFormat="1" ht="15.75" customHeight="1">
      <c r="A255" s="85"/>
      <c r="D255" s="63"/>
      <c r="E255" s="85"/>
      <c r="F255" s="85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Z255" s="80"/>
      <c r="AA255" s="82"/>
    </row>
    <row r="256" spans="1:27" s="62" customFormat="1" ht="15.75" customHeight="1">
      <c r="A256" s="85"/>
      <c r="D256" s="63"/>
      <c r="E256" s="85"/>
      <c r="F256" s="85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Z256" s="80"/>
      <c r="AA256" s="82"/>
    </row>
    <row r="257" spans="9:27" ht="15.75" customHeight="1"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Z257" s="59"/>
      <c r="AA257" s="82"/>
    </row>
    <row r="258" spans="9:27" ht="15.75" customHeight="1">
      <c r="AA258" s="82"/>
    </row>
    <row r="259" spans="9:27" ht="15.75" customHeight="1">
      <c r="AA259" s="82"/>
    </row>
    <row r="260" spans="9:27" ht="15.75" customHeight="1">
      <c r="AA260" s="82"/>
    </row>
    <row r="261" spans="9:27" ht="15.75" customHeight="1">
      <c r="AA261" s="82"/>
    </row>
    <row r="262" spans="9:27" ht="15.75" customHeight="1">
      <c r="AA262" s="82"/>
    </row>
    <row r="263" spans="9:27" ht="15.75" customHeight="1">
      <c r="AA263" s="82"/>
    </row>
    <row r="264" spans="9:27" ht="15.75" customHeight="1">
      <c r="AA264" s="82"/>
    </row>
    <row r="265" spans="9:27" ht="15.75" customHeight="1">
      <c r="AA265" s="82"/>
    </row>
    <row r="266" spans="9:27" ht="15.75" customHeight="1">
      <c r="AA266" s="82"/>
    </row>
    <row r="267" spans="9:27" ht="15.75" customHeight="1">
      <c r="AA267" s="82"/>
    </row>
    <row r="268" spans="9:27" ht="15.75" customHeight="1">
      <c r="AA268" s="82"/>
    </row>
    <row r="269" spans="9:27" ht="15.75" customHeight="1">
      <c r="AA269" s="82"/>
    </row>
    <row r="270" spans="9:27" ht="15.75" customHeight="1">
      <c r="AA270" s="82"/>
    </row>
    <row r="271" spans="9:27" ht="15.75" customHeight="1">
      <c r="AA271" s="82"/>
    </row>
    <row r="272" spans="9:27" ht="15.75" customHeight="1">
      <c r="AA272" s="82"/>
    </row>
    <row r="273" spans="27:27" ht="15.75" customHeight="1">
      <c r="AA273" s="82"/>
    </row>
    <row r="274" spans="27:27" ht="15.75" customHeight="1">
      <c r="AA274" s="82"/>
    </row>
    <row r="275" spans="27:27" ht="15.75" customHeight="1">
      <c r="AA275" s="82"/>
    </row>
    <row r="276" spans="27:27" ht="15.75" customHeight="1">
      <c r="AA276" s="82"/>
    </row>
    <row r="277" spans="27:27" ht="15.75" customHeight="1">
      <c r="AA277" s="82"/>
    </row>
    <row r="278" spans="27:27" ht="15.75" customHeight="1">
      <c r="AA278" s="82"/>
    </row>
    <row r="279" spans="27:27" ht="15.75" customHeight="1">
      <c r="AA279" s="82"/>
    </row>
    <row r="280" spans="27:27" ht="15.75" customHeight="1">
      <c r="AA280" s="82"/>
    </row>
    <row r="281" spans="27:27" ht="15.75" customHeight="1">
      <c r="AA281" s="82"/>
    </row>
    <row r="282" spans="27:27" ht="15.75" customHeight="1">
      <c r="AA282" s="82"/>
    </row>
    <row r="283" spans="27:27" ht="15.75" customHeight="1">
      <c r="AA283" s="82"/>
    </row>
    <row r="284" spans="27:27" ht="15.75" customHeight="1">
      <c r="AA284" s="82"/>
    </row>
    <row r="285" spans="27:27" ht="15.75" customHeight="1">
      <c r="AA285" s="82"/>
    </row>
    <row r="286" spans="27:27" ht="15.75" customHeight="1">
      <c r="AA286" s="82"/>
    </row>
    <row r="287" spans="27:27" ht="15.75" customHeight="1">
      <c r="AA287" s="82"/>
    </row>
    <row r="288" spans="27:27" ht="15.75" customHeight="1">
      <c r="AA288" s="82"/>
    </row>
    <row r="289" spans="27:27" ht="15.75" customHeight="1">
      <c r="AA289" s="82"/>
    </row>
    <row r="290" spans="27:27" ht="15.75" customHeight="1">
      <c r="AA290" s="82"/>
    </row>
    <row r="291" spans="27:27" ht="15.75" customHeight="1">
      <c r="AA291" s="82"/>
    </row>
    <row r="292" spans="27:27" ht="15.75" customHeight="1">
      <c r="AA292" s="82"/>
    </row>
    <row r="293" spans="27:27" ht="15.75" customHeight="1">
      <c r="AA293" s="82"/>
    </row>
    <row r="294" spans="27:27" ht="15.75" customHeight="1">
      <c r="AA294" s="82"/>
    </row>
    <row r="295" spans="27:27" ht="15.75" customHeight="1">
      <c r="AA295" s="82"/>
    </row>
    <row r="296" spans="27:27" ht="15.75" customHeight="1">
      <c r="AA296" s="82"/>
    </row>
    <row r="297" spans="27:27" ht="15.75" customHeight="1">
      <c r="AA297" s="82"/>
    </row>
    <row r="298" spans="27:27" ht="15.75" customHeight="1">
      <c r="AA298" s="82"/>
    </row>
    <row r="299" spans="27:27" ht="15.75" customHeight="1">
      <c r="AA299" s="82"/>
    </row>
    <row r="300" spans="27:27" ht="15.75" customHeight="1">
      <c r="AA300" s="82"/>
    </row>
    <row r="301" spans="27:27" ht="15.75" customHeight="1">
      <c r="AA301" s="82"/>
    </row>
    <row r="302" spans="27:27" ht="15.75" customHeight="1">
      <c r="AA302" s="82"/>
    </row>
    <row r="303" spans="27:27" ht="15.75" customHeight="1">
      <c r="AA303" s="82"/>
    </row>
    <row r="304" spans="27:27" ht="15.75" customHeight="1">
      <c r="AA304" s="82"/>
    </row>
    <row r="305" spans="27:27" ht="15.75" customHeight="1">
      <c r="AA305" s="82"/>
    </row>
    <row r="306" spans="27:27" ht="15.75" customHeight="1">
      <c r="AA306" s="82"/>
    </row>
    <row r="307" spans="27:27" ht="15.75" customHeight="1">
      <c r="AA307" s="82"/>
    </row>
    <row r="308" spans="27:27" ht="15.75" customHeight="1">
      <c r="AA308" s="82"/>
    </row>
    <row r="309" spans="27:27" ht="15.75" customHeight="1">
      <c r="AA309" s="82"/>
    </row>
    <row r="310" spans="27:27" ht="15.75" customHeight="1">
      <c r="AA310" s="82"/>
    </row>
    <row r="311" spans="27:27" ht="15.75" customHeight="1">
      <c r="AA311" s="82"/>
    </row>
    <row r="312" spans="27:27" ht="15.75" customHeight="1">
      <c r="AA312" s="82"/>
    </row>
    <row r="313" spans="27:27" ht="15.75" customHeight="1">
      <c r="AA313" s="82"/>
    </row>
    <row r="314" spans="27:27" ht="15.75" customHeight="1">
      <c r="AA314" s="82"/>
    </row>
    <row r="315" spans="27:27" ht="15.75" customHeight="1">
      <c r="AA315" s="82"/>
    </row>
    <row r="316" spans="27:27" ht="15.75" customHeight="1">
      <c r="AA316" s="82"/>
    </row>
    <row r="317" spans="27:27" ht="15.75" customHeight="1">
      <c r="AA317" s="82"/>
    </row>
    <row r="318" spans="27:27" ht="15.75" customHeight="1">
      <c r="AA318" s="82"/>
    </row>
    <row r="319" spans="27:27" ht="15.75" customHeight="1">
      <c r="AA319" s="82"/>
    </row>
    <row r="320" spans="27:27" ht="15.75" customHeight="1">
      <c r="AA320" s="82"/>
    </row>
    <row r="321" spans="27:27" ht="15.75" customHeight="1">
      <c r="AA321" s="82"/>
    </row>
    <row r="322" spans="27:27" ht="15.75" customHeight="1">
      <c r="AA322" s="82"/>
    </row>
    <row r="323" spans="27:27" ht="15.75" customHeight="1">
      <c r="AA323" s="82"/>
    </row>
    <row r="324" spans="27:27" ht="15.75" customHeight="1">
      <c r="AA324" s="82"/>
    </row>
    <row r="325" spans="27:27" ht="15.75" customHeight="1">
      <c r="AA325" s="82"/>
    </row>
    <row r="326" spans="27:27" ht="15.75" customHeight="1">
      <c r="AA326" s="82"/>
    </row>
    <row r="327" spans="27:27" ht="15.75" customHeight="1">
      <c r="AA327" s="82"/>
    </row>
    <row r="328" spans="27:27" ht="15.75" customHeight="1">
      <c r="AA328" s="82"/>
    </row>
    <row r="329" spans="27:27" ht="15.75" customHeight="1">
      <c r="AA329" s="82"/>
    </row>
    <row r="330" spans="27:27" ht="15.75" customHeight="1">
      <c r="AA330" s="82"/>
    </row>
    <row r="331" spans="27:27" ht="15.75" customHeight="1">
      <c r="AA331" s="82"/>
    </row>
    <row r="332" spans="27:27" ht="15.75" customHeight="1">
      <c r="AA332" s="82"/>
    </row>
    <row r="333" spans="27:27" ht="15.75" customHeight="1">
      <c r="AA333" s="82"/>
    </row>
    <row r="334" spans="27:27" ht="15.75" customHeight="1">
      <c r="AA334" s="82"/>
    </row>
    <row r="335" spans="27:27" ht="15.75" customHeight="1">
      <c r="AA335" s="82"/>
    </row>
    <row r="336" spans="27:27" ht="15.75" customHeight="1">
      <c r="AA336" s="82"/>
    </row>
    <row r="337" spans="27:27" ht="15.75" customHeight="1">
      <c r="AA337" s="82"/>
    </row>
    <row r="338" spans="27:27" ht="15.75" customHeight="1">
      <c r="AA338" s="82"/>
    </row>
    <row r="339" spans="27:27" ht="15.75" customHeight="1">
      <c r="AA339" s="82"/>
    </row>
    <row r="340" spans="27:27" ht="15.75" customHeight="1">
      <c r="AA340" s="82"/>
    </row>
    <row r="341" spans="27:27" ht="15.75" customHeight="1">
      <c r="AA341" s="82"/>
    </row>
    <row r="342" spans="27:27" ht="15.75" customHeight="1">
      <c r="AA342" s="82"/>
    </row>
    <row r="343" spans="27:27" ht="15.75" customHeight="1">
      <c r="AA343" s="82"/>
    </row>
    <row r="344" spans="27:27" ht="15.75" customHeight="1">
      <c r="AA344" s="82"/>
    </row>
    <row r="345" spans="27:27" ht="15.75" customHeight="1">
      <c r="AA345" s="82"/>
    </row>
    <row r="346" spans="27:27" ht="15.75" customHeight="1">
      <c r="AA346" s="82"/>
    </row>
    <row r="347" spans="27:27" ht="15.75" customHeight="1">
      <c r="AA347" s="82"/>
    </row>
    <row r="348" spans="27:27" ht="15.75" customHeight="1">
      <c r="AA348" s="82"/>
    </row>
    <row r="349" spans="27:27" ht="15.75" customHeight="1">
      <c r="AA349" s="82"/>
    </row>
    <row r="350" spans="27:27" ht="15.75" customHeight="1">
      <c r="AA350" s="82"/>
    </row>
    <row r="351" spans="27:27" ht="15.75" customHeight="1">
      <c r="AA351" s="82"/>
    </row>
    <row r="352" spans="27:27" ht="15.75" customHeight="1">
      <c r="AA352" s="82"/>
    </row>
    <row r="353" spans="27:27" ht="15.75" customHeight="1">
      <c r="AA353" s="82"/>
    </row>
    <row r="354" spans="27:27" ht="15.75" customHeight="1">
      <c r="AA354" s="82"/>
    </row>
    <row r="355" spans="27:27" ht="15.75" customHeight="1">
      <c r="AA355" s="82"/>
    </row>
    <row r="356" spans="27:27" ht="15.75" customHeight="1">
      <c r="AA356" s="82"/>
    </row>
    <row r="357" spans="27:27" ht="15.75" customHeight="1">
      <c r="AA357" s="82"/>
    </row>
    <row r="358" spans="27:27" ht="15.75" customHeight="1">
      <c r="AA358" s="82"/>
    </row>
    <row r="359" spans="27:27" ht="15.75" customHeight="1">
      <c r="AA359" s="82"/>
    </row>
    <row r="360" spans="27:27" ht="15.75" customHeight="1">
      <c r="AA360" s="82"/>
    </row>
    <row r="361" spans="27:27" ht="15.75" customHeight="1">
      <c r="AA361" s="82"/>
    </row>
  </sheetData>
  <autoFilter ref="A3:AP143">
    <filterColumn colId="26"/>
  </autoFilter>
  <mergeCells count="2007">
    <mergeCell ref="AA140:AA141"/>
    <mergeCell ref="AA142:AA143"/>
    <mergeCell ref="AA106:AA107"/>
    <mergeCell ref="AA108:AA109"/>
    <mergeCell ref="AA110:AA111"/>
    <mergeCell ref="AA112:AA113"/>
    <mergeCell ref="AA114:AA115"/>
    <mergeCell ref="AA116:AA117"/>
    <mergeCell ref="AA118:AA119"/>
    <mergeCell ref="AA120:AA121"/>
    <mergeCell ref="AA122:AA123"/>
    <mergeCell ref="AA124:AA125"/>
    <mergeCell ref="AA126:AA127"/>
    <mergeCell ref="AA128:AA129"/>
    <mergeCell ref="AA130:AA131"/>
    <mergeCell ref="AA132:AA133"/>
    <mergeCell ref="AA134:AA135"/>
    <mergeCell ref="AA136:AA137"/>
    <mergeCell ref="AA138:AA139"/>
    <mergeCell ref="AA24:AA25"/>
    <mergeCell ref="AA26:AA27"/>
    <mergeCell ref="AA28:AA29"/>
    <mergeCell ref="AA30:AA31"/>
    <mergeCell ref="AA32:AA33"/>
    <mergeCell ref="AB26:AB27"/>
    <mergeCell ref="AB30:AB31"/>
    <mergeCell ref="AB112:AB11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A62:AA63"/>
    <mergeCell ref="AA64:AA65"/>
    <mergeCell ref="AA66:AA67"/>
    <mergeCell ref="AA72:AA73"/>
    <mergeCell ref="AA74:AA75"/>
    <mergeCell ref="AA76:AA77"/>
    <mergeCell ref="AA78:AA79"/>
    <mergeCell ref="AA80:AA81"/>
    <mergeCell ref="AA82:AA83"/>
    <mergeCell ref="AA84:AA85"/>
    <mergeCell ref="W138:W139"/>
    <mergeCell ref="W116:W117"/>
    <mergeCell ref="V110:V111"/>
    <mergeCell ref="V112:V113"/>
    <mergeCell ref="T136:T137"/>
    <mergeCell ref="T138:T139"/>
    <mergeCell ref="U138:U139"/>
    <mergeCell ref="V138:V139"/>
    <mergeCell ref="U132:U133"/>
    <mergeCell ref="U134:U135"/>
    <mergeCell ref="AB1:AB3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A1:AA3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B136:B137"/>
    <mergeCell ref="H136:H137"/>
    <mergeCell ref="B58:B59"/>
    <mergeCell ref="G58:G59"/>
    <mergeCell ref="H58:H59"/>
    <mergeCell ref="B46:B47"/>
    <mergeCell ref="G46:G47"/>
    <mergeCell ref="H46:H47"/>
    <mergeCell ref="X54:X55"/>
    <mergeCell ref="X56:X57"/>
    <mergeCell ref="X58:X59"/>
    <mergeCell ref="X60:X61"/>
    <mergeCell ref="X62:X63"/>
    <mergeCell ref="X64:X65"/>
    <mergeCell ref="AA68:AA69"/>
    <mergeCell ref="AA70:AA71"/>
    <mergeCell ref="Y126:Y127"/>
    <mergeCell ref="U110:U111"/>
    <mergeCell ref="U112:U113"/>
    <mergeCell ref="AA86:AA87"/>
    <mergeCell ref="AA88:AA89"/>
    <mergeCell ref="AA90:AA91"/>
    <mergeCell ref="AA92:AA93"/>
    <mergeCell ref="AA94:AA95"/>
    <mergeCell ref="AA96:AA97"/>
    <mergeCell ref="AA98:AA99"/>
    <mergeCell ref="AA100:AA101"/>
    <mergeCell ref="AA102:AA103"/>
    <mergeCell ref="AA104:AA105"/>
    <mergeCell ref="AF68:AF69"/>
    <mergeCell ref="AF72:AF73"/>
    <mergeCell ref="AG76:AG77"/>
    <mergeCell ref="AF76:AF77"/>
    <mergeCell ref="AF74:AF75"/>
    <mergeCell ref="AG74:AG75"/>
    <mergeCell ref="AE72:AE73"/>
    <mergeCell ref="AE74:AE75"/>
    <mergeCell ref="AE26:AE27"/>
    <mergeCell ref="AD26:AD27"/>
    <mergeCell ref="AF86:AF87"/>
    <mergeCell ref="AG86:AG87"/>
    <mergeCell ref="AD86:AD87"/>
    <mergeCell ref="AG46:AG47"/>
    <mergeCell ref="AG44:AG45"/>
    <mergeCell ref="AE38:AE39"/>
    <mergeCell ref="AF38:AF39"/>
    <mergeCell ref="AG38:AG39"/>
    <mergeCell ref="AE36:AE37"/>
    <mergeCell ref="AG70:AG71"/>
    <mergeCell ref="AG72:AG73"/>
    <mergeCell ref="AE86:AE87"/>
    <mergeCell ref="AE78:AE79"/>
    <mergeCell ref="AE80:AE81"/>
    <mergeCell ref="AE82:AE83"/>
    <mergeCell ref="AE84:AE85"/>
    <mergeCell ref="AF78:AF79"/>
    <mergeCell ref="AG78:AG79"/>
    <mergeCell ref="AG80:AG81"/>
    <mergeCell ref="AF80:AF81"/>
    <mergeCell ref="AG84:AG85"/>
    <mergeCell ref="AE70:AE71"/>
    <mergeCell ref="AH36:AH37"/>
    <mergeCell ref="AF26:AF27"/>
    <mergeCell ref="AG26:AG27"/>
    <mergeCell ref="AH34:AH35"/>
    <mergeCell ref="AF34:AF35"/>
    <mergeCell ref="AG34:AG35"/>
    <mergeCell ref="AH26:AH27"/>
    <mergeCell ref="AD30:AD31"/>
    <mergeCell ref="AD90:AD91"/>
    <mergeCell ref="AD92:AD93"/>
    <mergeCell ref="AD94:AD95"/>
    <mergeCell ref="AG36:AG37"/>
    <mergeCell ref="AF36:AF37"/>
    <mergeCell ref="AH68:AH69"/>
    <mergeCell ref="AH66:AH67"/>
    <mergeCell ref="AC46:AC47"/>
    <mergeCell ref="AD46:AD47"/>
    <mergeCell ref="AC78:AC79"/>
    <mergeCell ref="AC80:AC81"/>
    <mergeCell ref="AC82:AC83"/>
    <mergeCell ref="AC84:AC85"/>
    <mergeCell ref="AC86:AC87"/>
    <mergeCell ref="AC88:AC89"/>
    <mergeCell ref="AE34:AE35"/>
    <mergeCell ref="AE28:AE29"/>
    <mergeCell ref="AE32:AE33"/>
    <mergeCell ref="AG68:AG69"/>
    <mergeCell ref="AE66:AE67"/>
    <mergeCell ref="AF66:AF67"/>
    <mergeCell ref="AG66:AG67"/>
    <mergeCell ref="AE68:AE69"/>
    <mergeCell ref="AH94:AH95"/>
    <mergeCell ref="AF70:AF71"/>
    <mergeCell ref="AH70:AH71"/>
    <mergeCell ref="AH72:AH73"/>
    <mergeCell ref="AH74:AH75"/>
    <mergeCell ref="AH76:AH77"/>
    <mergeCell ref="AD84:AD85"/>
    <mergeCell ref="AD88:AD89"/>
    <mergeCell ref="AE88:AE89"/>
    <mergeCell ref="AE76:AE77"/>
    <mergeCell ref="AD106:AD107"/>
    <mergeCell ref="AD98:AD99"/>
    <mergeCell ref="AD100:AD101"/>
    <mergeCell ref="AD76:AD77"/>
    <mergeCell ref="AD96:AD97"/>
    <mergeCell ref="AF96:AF97"/>
    <mergeCell ref="AE96:AE97"/>
    <mergeCell ref="AG88:AG89"/>
    <mergeCell ref="AF88:AF89"/>
    <mergeCell ref="AG92:AG93"/>
    <mergeCell ref="AF92:AF93"/>
    <mergeCell ref="AH78:AH79"/>
    <mergeCell ref="AH96:AH97"/>
    <mergeCell ref="AH100:AH101"/>
    <mergeCell ref="AH98:AH99"/>
    <mergeCell ref="AH102:AH103"/>
    <mergeCell ref="AH104:AH105"/>
    <mergeCell ref="AF94:AF95"/>
    <mergeCell ref="AG94:AG95"/>
    <mergeCell ref="AH112:AH113"/>
    <mergeCell ref="AH106:AH107"/>
    <mergeCell ref="AE108:AE109"/>
    <mergeCell ref="AF116:AF117"/>
    <mergeCell ref="AF114:AF115"/>
    <mergeCell ref="AG126:AG127"/>
    <mergeCell ref="AG124:AG125"/>
    <mergeCell ref="AF124:AF125"/>
    <mergeCell ref="AH126:AH127"/>
    <mergeCell ref="AH124:AH125"/>
    <mergeCell ref="AH110:AH111"/>
    <mergeCell ref="AH108:AH109"/>
    <mergeCell ref="AH118:AH119"/>
    <mergeCell ref="AH120:AH121"/>
    <mergeCell ref="AH116:AH117"/>
    <mergeCell ref="AH114:AH115"/>
    <mergeCell ref="AH122:AH123"/>
    <mergeCell ref="AE106:AE107"/>
    <mergeCell ref="AF106:AF107"/>
    <mergeCell ref="AG106:AG107"/>
    <mergeCell ref="AF126:AF127"/>
    <mergeCell ref="AG110:AG111"/>
    <mergeCell ref="AG112:AG113"/>
    <mergeCell ref="AG118:AG119"/>
    <mergeCell ref="AG116:AG117"/>
    <mergeCell ref="AF118:AF119"/>
    <mergeCell ref="AG114:AG115"/>
    <mergeCell ref="AE124:AE125"/>
    <mergeCell ref="AE126:AE127"/>
    <mergeCell ref="AE118:AE119"/>
    <mergeCell ref="AF84:AF85"/>
    <mergeCell ref="AF82:AF83"/>
    <mergeCell ref="AG82:AG83"/>
    <mergeCell ref="AH80:AH81"/>
    <mergeCell ref="AH82:AH83"/>
    <mergeCell ref="AH86:AH87"/>
    <mergeCell ref="AH88:AH89"/>
    <mergeCell ref="AH84:AH85"/>
    <mergeCell ref="AH90:AH91"/>
    <mergeCell ref="AH92:AH93"/>
    <mergeCell ref="AF98:AF99"/>
    <mergeCell ref="AG98:AG99"/>
    <mergeCell ref="AE104:AE105"/>
    <mergeCell ref="AF104:AF105"/>
    <mergeCell ref="AE102:AE103"/>
    <mergeCell ref="AF102:AF103"/>
    <mergeCell ref="AG102:AG103"/>
    <mergeCell ref="AG104:AG105"/>
    <mergeCell ref="AG96:AG97"/>
    <mergeCell ref="AG100:AG101"/>
    <mergeCell ref="AF100:AF101"/>
    <mergeCell ref="AD102:AD103"/>
    <mergeCell ref="AD104:AD105"/>
    <mergeCell ref="AE120:AE121"/>
    <mergeCell ref="AE114:AE115"/>
    <mergeCell ref="AE116:AE117"/>
    <mergeCell ref="AE122:AE123"/>
    <mergeCell ref="AE90:AE91"/>
    <mergeCell ref="AF90:AF91"/>
    <mergeCell ref="AG90:AG91"/>
    <mergeCell ref="AE98:AE99"/>
    <mergeCell ref="AE100:AE101"/>
    <mergeCell ref="AE92:AE93"/>
    <mergeCell ref="AE94:AE95"/>
    <mergeCell ref="W92:W93"/>
    <mergeCell ref="V94:V95"/>
    <mergeCell ref="V96:V97"/>
    <mergeCell ref="W94:W95"/>
    <mergeCell ref="W96:W97"/>
    <mergeCell ref="W102:W103"/>
    <mergeCell ref="W104:W105"/>
    <mergeCell ref="W106:W107"/>
    <mergeCell ref="W108:W109"/>
    <mergeCell ref="W110:W111"/>
    <mergeCell ref="W112:W113"/>
    <mergeCell ref="W114:W115"/>
    <mergeCell ref="W98:W99"/>
    <mergeCell ref="W100:W101"/>
    <mergeCell ref="V122:V123"/>
    <mergeCell ref="W122:W123"/>
    <mergeCell ref="V116:V117"/>
    <mergeCell ref="V118:V119"/>
    <mergeCell ref="W118:W119"/>
    <mergeCell ref="T134:T135"/>
    <mergeCell ref="U136:U137"/>
    <mergeCell ref="V134:V135"/>
    <mergeCell ref="V136:V137"/>
    <mergeCell ref="W136:W137"/>
    <mergeCell ref="Y128:Y129"/>
    <mergeCell ref="Y130:Y131"/>
    <mergeCell ref="Y132:Y133"/>
    <mergeCell ref="Y134:Y135"/>
    <mergeCell ref="Y136:Y137"/>
    <mergeCell ref="Y138:Y139"/>
    <mergeCell ref="X134:X135"/>
    <mergeCell ref="X136:X137"/>
    <mergeCell ref="X138:X139"/>
    <mergeCell ref="S104:S105"/>
    <mergeCell ref="S100:S101"/>
    <mergeCell ref="S96:S97"/>
    <mergeCell ref="S98:S99"/>
    <mergeCell ref="T124:T125"/>
    <mergeCell ref="S136:S137"/>
    <mergeCell ref="T130:T131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S76:S77"/>
    <mergeCell ref="S94:S95"/>
    <mergeCell ref="S92:S93"/>
    <mergeCell ref="U140:U141"/>
    <mergeCell ref="U142:U143"/>
    <mergeCell ref="V142:V143"/>
    <mergeCell ref="W142:W143"/>
    <mergeCell ref="T142:T143"/>
    <mergeCell ref="V140:V141"/>
    <mergeCell ref="W140:W141"/>
    <mergeCell ref="T140:T141"/>
    <mergeCell ref="V120:V121"/>
    <mergeCell ref="V124:V125"/>
    <mergeCell ref="W124:W125"/>
    <mergeCell ref="V126:V127"/>
    <mergeCell ref="W126:W127"/>
    <mergeCell ref="V128:V129"/>
    <mergeCell ref="W128:W129"/>
    <mergeCell ref="U124:U125"/>
    <mergeCell ref="U126:U127"/>
    <mergeCell ref="W120:W121"/>
    <mergeCell ref="T122:T123"/>
    <mergeCell ref="U122:U123"/>
    <mergeCell ref="U130:U131"/>
    <mergeCell ref="V80:V81"/>
    <mergeCell ref="W78:W79"/>
    <mergeCell ref="U128:U129"/>
    <mergeCell ref="W134:W135"/>
    <mergeCell ref="S102:S103"/>
    <mergeCell ref="T132:T133"/>
    <mergeCell ref="T118:T119"/>
    <mergeCell ref="T120:T121"/>
    <mergeCell ref="X42:X43"/>
    <mergeCell ref="U32:U33"/>
    <mergeCell ref="U42:U43"/>
    <mergeCell ref="U50:U51"/>
    <mergeCell ref="T78:T79"/>
    <mergeCell ref="T70:T71"/>
    <mergeCell ref="T72:T73"/>
    <mergeCell ref="T74:T75"/>
    <mergeCell ref="T82:T83"/>
    <mergeCell ref="U82:U83"/>
    <mergeCell ref="U84:U85"/>
    <mergeCell ref="T84:T85"/>
    <mergeCell ref="U86:U87"/>
    <mergeCell ref="U88:U89"/>
    <mergeCell ref="U92:U93"/>
    <mergeCell ref="U94:U95"/>
    <mergeCell ref="U44:U45"/>
    <mergeCell ref="U46:U47"/>
    <mergeCell ref="T50:T51"/>
    <mergeCell ref="T80:T81"/>
    <mergeCell ref="T68:T69"/>
    <mergeCell ref="T60:T61"/>
    <mergeCell ref="T66:T67"/>
    <mergeCell ref="U66:U67"/>
    <mergeCell ref="W72:W73"/>
    <mergeCell ref="N68:N69"/>
    <mergeCell ref="N74:N75"/>
    <mergeCell ref="P32:P33"/>
    <mergeCell ref="P38:P39"/>
    <mergeCell ref="V32:V33"/>
    <mergeCell ref="V46:V47"/>
    <mergeCell ref="V48:V49"/>
    <mergeCell ref="W48:W49"/>
    <mergeCell ref="AB68:AB69"/>
    <mergeCell ref="AB70:AB71"/>
    <mergeCell ref="AB72:AB73"/>
    <mergeCell ref="AB74:AB75"/>
    <mergeCell ref="AB76:AB77"/>
    <mergeCell ref="W28:W29"/>
    <mergeCell ref="V30:V31"/>
    <mergeCell ref="V6:V7"/>
    <mergeCell ref="W6:W7"/>
    <mergeCell ref="W8:W9"/>
    <mergeCell ref="W12:W13"/>
    <mergeCell ref="W14:W15"/>
    <mergeCell ref="W16:W17"/>
    <mergeCell ref="W18:W19"/>
    <mergeCell ref="V14:V15"/>
    <mergeCell ref="V16:V17"/>
    <mergeCell ref="V18:V19"/>
    <mergeCell ref="AB40:AB41"/>
    <mergeCell ref="AB46:AB47"/>
    <mergeCell ref="AB24:AB25"/>
    <mergeCell ref="W32:W33"/>
    <mergeCell ref="X38:X39"/>
    <mergeCell ref="X40:X41"/>
    <mergeCell ref="R36:R37"/>
    <mergeCell ref="O38:O39"/>
    <mergeCell ref="O40:O41"/>
    <mergeCell ref="O42:O43"/>
    <mergeCell ref="P42:P43"/>
    <mergeCell ref="U18:U19"/>
    <mergeCell ref="W20:W21"/>
    <mergeCell ref="W30:W31"/>
    <mergeCell ref="W24:W25"/>
    <mergeCell ref="W26:W27"/>
    <mergeCell ref="W74:W75"/>
    <mergeCell ref="V78:V79"/>
    <mergeCell ref="V76:V77"/>
    <mergeCell ref="W76:W77"/>
    <mergeCell ref="N56:N57"/>
    <mergeCell ref="N58:N59"/>
    <mergeCell ref="M56:M57"/>
    <mergeCell ref="M58:M59"/>
    <mergeCell ref="N62:N63"/>
    <mergeCell ref="U68:U69"/>
    <mergeCell ref="U70:U71"/>
    <mergeCell ref="U72:U73"/>
    <mergeCell ref="U74:U75"/>
    <mergeCell ref="V62:V63"/>
    <mergeCell ref="V64:V65"/>
    <mergeCell ref="W62:W63"/>
    <mergeCell ref="W64:W65"/>
    <mergeCell ref="W66:W67"/>
    <mergeCell ref="V68:V69"/>
    <mergeCell ref="V66:V67"/>
    <mergeCell ref="V70:V71"/>
    <mergeCell ref="W70:W71"/>
    <mergeCell ref="P58:P59"/>
    <mergeCell ref="O52:O53"/>
    <mergeCell ref="O50:O51"/>
    <mergeCell ref="P50:P51"/>
    <mergeCell ref="O54:O55"/>
    <mergeCell ref="K42:K43"/>
    <mergeCell ref="K44:K45"/>
    <mergeCell ref="K62:K63"/>
    <mergeCell ref="K64:K65"/>
    <mergeCell ref="J42:J43"/>
    <mergeCell ref="P34:P35"/>
    <mergeCell ref="K34:K35"/>
    <mergeCell ref="M38:M39"/>
    <mergeCell ref="L62:L63"/>
    <mergeCell ref="L64:L65"/>
    <mergeCell ref="L66:L67"/>
    <mergeCell ref="K66:K67"/>
    <mergeCell ref="O62:O63"/>
    <mergeCell ref="O60:O61"/>
    <mergeCell ref="O64:O65"/>
    <mergeCell ref="J46:J47"/>
    <mergeCell ref="J44:J45"/>
    <mergeCell ref="O44:O45"/>
    <mergeCell ref="P44:P45"/>
    <mergeCell ref="O48:O49"/>
    <mergeCell ref="P48:P49"/>
    <mergeCell ref="M46:M47"/>
    <mergeCell ref="M48:M49"/>
    <mergeCell ref="M50:M51"/>
    <mergeCell ref="K54:K55"/>
    <mergeCell ref="K56:K57"/>
    <mergeCell ref="O34:O35"/>
    <mergeCell ref="O70:O71"/>
    <mergeCell ref="N60:N61"/>
    <mergeCell ref="M60:M61"/>
    <mergeCell ref="M62:M63"/>
    <mergeCell ref="N78:N79"/>
    <mergeCell ref="N76:N77"/>
    <mergeCell ref="N64:N65"/>
    <mergeCell ref="N102:N103"/>
    <mergeCell ref="N100:N101"/>
    <mergeCell ref="N86:N87"/>
    <mergeCell ref="N88:N89"/>
    <mergeCell ref="N84:N85"/>
    <mergeCell ref="N90:N91"/>
    <mergeCell ref="N94:N95"/>
    <mergeCell ref="N92:N93"/>
    <mergeCell ref="M90:M91"/>
    <mergeCell ref="M92:M93"/>
    <mergeCell ref="M94:M95"/>
    <mergeCell ref="M96:M97"/>
    <mergeCell ref="M98:M99"/>
    <mergeCell ref="M102:M103"/>
    <mergeCell ref="N66:N67"/>
    <mergeCell ref="M64:M65"/>
    <mergeCell ref="M66:M67"/>
    <mergeCell ref="N70:N71"/>
    <mergeCell ref="N72:N73"/>
    <mergeCell ref="N80:N81"/>
    <mergeCell ref="N82:N83"/>
    <mergeCell ref="M80:M81"/>
    <mergeCell ref="M82:M83"/>
    <mergeCell ref="M86:M87"/>
    <mergeCell ref="M88:M89"/>
    <mergeCell ref="M84:M85"/>
    <mergeCell ref="L116:L117"/>
    <mergeCell ref="L106:L107"/>
    <mergeCell ref="L108:L109"/>
    <mergeCell ref="L94:L95"/>
    <mergeCell ref="L96:L97"/>
    <mergeCell ref="L82:L83"/>
    <mergeCell ref="J108:J109"/>
    <mergeCell ref="L98:L99"/>
    <mergeCell ref="K106:K107"/>
    <mergeCell ref="K102:K103"/>
    <mergeCell ref="L102:L103"/>
    <mergeCell ref="L104:L105"/>
    <mergeCell ref="L100:L101"/>
    <mergeCell ref="K100:K101"/>
    <mergeCell ref="K58:K59"/>
    <mergeCell ref="J78:J79"/>
    <mergeCell ref="M78:M79"/>
    <mergeCell ref="J64:J65"/>
    <mergeCell ref="L72:L73"/>
    <mergeCell ref="M68:M69"/>
    <mergeCell ref="M76:M77"/>
    <mergeCell ref="J104:J105"/>
    <mergeCell ref="K104:K105"/>
    <mergeCell ref="I60:I61"/>
    <mergeCell ref="I22:I23"/>
    <mergeCell ref="O36:O37"/>
    <mergeCell ref="O32:O33"/>
    <mergeCell ref="N32:N33"/>
    <mergeCell ref="N34:N35"/>
    <mergeCell ref="N38:N39"/>
    <mergeCell ref="N36:N37"/>
    <mergeCell ref="M24:M25"/>
    <mergeCell ref="M26:M27"/>
    <mergeCell ref="M28:M29"/>
    <mergeCell ref="M30:M31"/>
    <mergeCell ref="K24:K25"/>
    <mergeCell ref="L24:L25"/>
    <mergeCell ref="K26:K27"/>
    <mergeCell ref="L26:L27"/>
    <mergeCell ref="K28:K29"/>
    <mergeCell ref="L28:L29"/>
    <mergeCell ref="L30:L31"/>
    <mergeCell ref="I32:I33"/>
    <mergeCell ref="J32:J33"/>
    <mergeCell ref="I24:I25"/>
    <mergeCell ref="I26:I27"/>
    <mergeCell ref="J24:J25"/>
    <mergeCell ref="J28:J29"/>
    <mergeCell ref="J30:J31"/>
    <mergeCell ref="J26:J27"/>
    <mergeCell ref="I46:I47"/>
    <mergeCell ref="O58:O59"/>
    <mergeCell ref="I28:I29"/>
    <mergeCell ref="K32:K33"/>
    <mergeCell ref="R116:R117"/>
    <mergeCell ref="N110:N111"/>
    <mergeCell ref="N112:N113"/>
    <mergeCell ref="P106:P107"/>
    <mergeCell ref="O106:O107"/>
    <mergeCell ref="Q106:Q107"/>
    <mergeCell ref="Q114:Q115"/>
    <mergeCell ref="P114:P115"/>
    <mergeCell ref="P116:P117"/>
    <mergeCell ref="Q116:Q117"/>
    <mergeCell ref="O110:O111"/>
    <mergeCell ref="O112:O113"/>
    <mergeCell ref="O114:O115"/>
    <mergeCell ref="O120:O121"/>
    <mergeCell ref="P120:P121"/>
    <mergeCell ref="N108:N109"/>
    <mergeCell ref="N106:N107"/>
    <mergeCell ref="R106:R107"/>
    <mergeCell ref="R142:R143"/>
    <mergeCell ref="R140:R141"/>
    <mergeCell ref="N142:N143"/>
    <mergeCell ref="R134:R135"/>
    <mergeCell ref="R136:R137"/>
    <mergeCell ref="Q138:Q139"/>
    <mergeCell ref="R138:R139"/>
    <mergeCell ref="N134:N135"/>
    <mergeCell ref="N132:N133"/>
    <mergeCell ref="Q132:Q133"/>
    <mergeCell ref="R128:R129"/>
    <mergeCell ref="N140:N141"/>
    <mergeCell ref="N128:N129"/>
    <mergeCell ref="N130:N131"/>
    <mergeCell ref="N136:N137"/>
    <mergeCell ref="N138:N139"/>
    <mergeCell ref="P140:P141"/>
    <mergeCell ref="O140:O141"/>
    <mergeCell ref="O138:O139"/>
    <mergeCell ref="P138:P139"/>
    <mergeCell ref="O142:O143"/>
    <mergeCell ref="P142:P143"/>
    <mergeCell ref="Q142:Q143"/>
    <mergeCell ref="O128:O129"/>
    <mergeCell ref="O130:O131"/>
    <mergeCell ref="R112:R113"/>
    <mergeCell ref="R114:R115"/>
    <mergeCell ref="V38:V39"/>
    <mergeCell ref="V40:V41"/>
    <mergeCell ref="V20:V21"/>
    <mergeCell ref="U20:U21"/>
    <mergeCell ref="T28:T29"/>
    <mergeCell ref="T30:T31"/>
    <mergeCell ref="T32:T33"/>
    <mergeCell ref="V100:V101"/>
    <mergeCell ref="U78:U79"/>
    <mergeCell ref="U80:U81"/>
    <mergeCell ref="U96:U97"/>
    <mergeCell ref="T62:T63"/>
    <mergeCell ref="T64:T65"/>
    <mergeCell ref="T86:T87"/>
    <mergeCell ref="T88:T89"/>
    <mergeCell ref="V84:V85"/>
    <mergeCell ref="U90:U91"/>
    <mergeCell ref="V74:V75"/>
    <mergeCell ref="U24:U25"/>
    <mergeCell ref="U26:U27"/>
    <mergeCell ref="V26:V27"/>
    <mergeCell ref="V28:V29"/>
    <mergeCell ref="U28:U29"/>
    <mergeCell ref="U30:U31"/>
    <mergeCell ref="V114:V115"/>
    <mergeCell ref="V92:V93"/>
    <mergeCell ref="R26:R27"/>
    <mergeCell ref="R28:R29"/>
    <mergeCell ref="R40:R41"/>
    <mergeCell ref="R38:R39"/>
    <mergeCell ref="A36:A37"/>
    <mergeCell ref="A38:A39"/>
    <mergeCell ref="A40:A41"/>
    <mergeCell ref="A42:A43"/>
    <mergeCell ref="A44:A45"/>
    <mergeCell ref="A46:A47"/>
    <mergeCell ref="A48:A49"/>
    <mergeCell ref="S34:S35"/>
    <mergeCell ref="V58:V59"/>
    <mergeCell ref="U56:U57"/>
    <mergeCell ref="R50:R51"/>
    <mergeCell ref="R54:R55"/>
    <mergeCell ref="R56:R57"/>
    <mergeCell ref="R52:R53"/>
    <mergeCell ref="R58:R59"/>
    <mergeCell ref="W52:W53"/>
    <mergeCell ref="T52:T53"/>
    <mergeCell ref="V36:V37"/>
    <mergeCell ref="W36:W37"/>
    <mergeCell ref="T34:T35"/>
    <mergeCell ref="T36:T37"/>
    <mergeCell ref="T48:T49"/>
    <mergeCell ref="O56:O57"/>
    <mergeCell ref="N48:N49"/>
    <mergeCell ref="Q36:Q37"/>
    <mergeCell ref="P36:P37"/>
    <mergeCell ref="N50:N51"/>
    <mergeCell ref="N54:N55"/>
    <mergeCell ref="N52:N53"/>
    <mergeCell ref="P46:P47"/>
    <mergeCell ref="Q46:Q47"/>
    <mergeCell ref="K48:K49"/>
    <mergeCell ref="A98:A99"/>
    <mergeCell ref="A100:A101"/>
    <mergeCell ref="A102:A103"/>
    <mergeCell ref="A104:A105"/>
    <mergeCell ref="A106:A107"/>
    <mergeCell ref="A108:A109"/>
    <mergeCell ref="A110:A111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K80:K81"/>
    <mergeCell ref="L78:L79"/>
    <mergeCell ref="L80:L81"/>
    <mergeCell ref="L76:L77"/>
    <mergeCell ref="K76:K77"/>
    <mergeCell ref="K72:K73"/>
    <mergeCell ref="K74:K75"/>
    <mergeCell ref="U48:U49"/>
    <mergeCell ref="I82:I83"/>
    <mergeCell ref="I86:I87"/>
    <mergeCell ref="I88:I89"/>
    <mergeCell ref="J72:J73"/>
    <mergeCell ref="J74:J75"/>
    <mergeCell ref="I74:I75"/>
    <mergeCell ref="I78:I79"/>
    <mergeCell ref="I50:I51"/>
    <mergeCell ref="J48:J49"/>
    <mergeCell ref="G66:G67"/>
    <mergeCell ref="G74:G75"/>
    <mergeCell ref="G72:G73"/>
    <mergeCell ref="G68:G69"/>
    <mergeCell ref="H66:H67"/>
    <mergeCell ref="H70:H71"/>
    <mergeCell ref="H68:H69"/>
    <mergeCell ref="H84:H85"/>
    <mergeCell ref="H82:H83"/>
    <mergeCell ref="G96:G97"/>
    <mergeCell ref="R90:R91"/>
    <mergeCell ref="B104:B105"/>
    <mergeCell ref="B84:B85"/>
    <mergeCell ref="B86:B87"/>
    <mergeCell ref="B88:B89"/>
    <mergeCell ref="B90:B91"/>
    <mergeCell ref="B92:B93"/>
    <mergeCell ref="B94:B95"/>
    <mergeCell ref="B96:B97"/>
    <mergeCell ref="B56:B57"/>
    <mergeCell ref="B60:B61"/>
    <mergeCell ref="B62:B63"/>
    <mergeCell ref="B64:B65"/>
    <mergeCell ref="B66:B67"/>
    <mergeCell ref="B68:B69"/>
    <mergeCell ref="B72:B73"/>
    <mergeCell ref="B74:B75"/>
    <mergeCell ref="B76:B77"/>
    <mergeCell ref="B70:B71"/>
    <mergeCell ref="B98:B99"/>
    <mergeCell ref="B100:B101"/>
    <mergeCell ref="W86:W87"/>
    <mergeCell ref="W88:W89"/>
    <mergeCell ref="Y100:Y101"/>
    <mergeCell ref="G38:G39"/>
    <mergeCell ref="G42:G43"/>
    <mergeCell ref="H38:H39"/>
    <mergeCell ref="H44:H45"/>
    <mergeCell ref="B38:B39"/>
    <mergeCell ref="B40:B41"/>
    <mergeCell ref="B42:B43"/>
    <mergeCell ref="AD78:AD79"/>
    <mergeCell ref="AD80:AD81"/>
    <mergeCell ref="AD82:AD83"/>
    <mergeCell ref="AC68:AC69"/>
    <mergeCell ref="AC70:AC71"/>
    <mergeCell ref="AC72:AC73"/>
    <mergeCell ref="AC74:AC75"/>
    <mergeCell ref="AC76:AC77"/>
    <mergeCell ref="AD60:AD61"/>
    <mergeCell ref="AC60:AC61"/>
    <mergeCell ref="AD66:AD67"/>
    <mergeCell ref="AD68:AD69"/>
    <mergeCell ref="AD70:AD71"/>
    <mergeCell ref="AD72:AD73"/>
    <mergeCell ref="AD74:AD75"/>
    <mergeCell ref="B78:B79"/>
    <mergeCell ref="B80:B81"/>
    <mergeCell ref="B82:B83"/>
    <mergeCell ref="J70:J71"/>
    <mergeCell ref="K70:K71"/>
    <mergeCell ref="I80:I81"/>
    <mergeCell ref="AB42:AB43"/>
    <mergeCell ref="AC102:AC103"/>
    <mergeCell ref="AC104:AC105"/>
    <mergeCell ref="AD108:AD109"/>
    <mergeCell ref="AB114:AB115"/>
    <mergeCell ref="AB116:AB117"/>
    <mergeCell ref="AB118:AB119"/>
    <mergeCell ref="AB120:AB121"/>
    <mergeCell ref="AB122:AB123"/>
    <mergeCell ref="AB124:AB125"/>
    <mergeCell ref="AB126:AB127"/>
    <mergeCell ref="AB128:AB129"/>
    <mergeCell ref="AB130:AB131"/>
    <mergeCell ref="AC108:AC109"/>
    <mergeCell ref="AC114:AC115"/>
    <mergeCell ref="W84:W85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AB90:AB91"/>
    <mergeCell ref="AB92:AB93"/>
    <mergeCell ref="AB86:AB87"/>
    <mergeCell ref="AB88:AB89"/>
    <mergeCell ref="AB84:AB85"/>
    <mergeCell ref="AD142:AD143"/>
    <mergeCell ref="AD124:AD125"/>
    <mergeCell ref="AC130:AC131"/>
    <mergeCell ref="AD130:AD131"/>
    <mergeCell ref="AC136:AC137"/>
    <mergeCell ref="AC142:AC143"/>
    <mergeCell ref="AC138:AC139"/>
    <mergeCell ref="AC140:AC141"/>
    <mergeCell ref="AC118:AC119"/>
    <mergeCell ref="AC120:AC121"/>
    <mergeCell ref="AC122:AC123"/>
    <mergeCell ref="AC124:AC125"/>
    <mergeCell ref="AC126:AC127"/>
    <mergeCell ref="AC128:AC129"/>
    <mergeCell ref="AC134:AC135"/>
    <mergeCell ref="AC132:AC133"/>
    <mergeCell ref="AD134:AD135"/>
    <mergeCell ref="AD140:AD141"/>
    <mergeCell ref="AD138:AD139"/>
    <mergeCell ref="AD120:AD121"/>
    <mergeCell ref="AD122:AD123"/>
    <mergeCell ref="AD126:AD127"/>
    <mergeCell ref="AD128:AD129"/>
    <mergeCell ref="AD136:AD137"/>
    <mergeCell ref="AD110:AD111"/>
    <mergeCell ref="S106:S107"/>
    <mergeCell ref="S64:S65"/>
    <mergeCell ref="S62:S63"/>
    <mergeCell ref="S70:S71"/>
    <mergeCell ref="S72:S73"/>
    <mergeCell ref="S74:S75"/>
    <mergeCell ref="S68:S69"/>
    <mergeCell ref="AD112:AD113"/>
    <mergeCell ref="AD118:AD119"/>
    <mergeCell ref="S134:S135"/>
    <mergeCell ref="S132:S133"/>
    <mergeCell ref="S138:S139"/>
    <mergeCell ref="V130:V131"/>
    <mergeCell ref="W130:W131"/>
    <mergeCell ref="V132:V133"/>
    <mergeCell ref="W132:W133"/>
    <mergeCell ref="T76:T77"/>
    <mergeCell ref="AB78:AB79"/>
    <mergeCell ref="V82:V83"/>
    <mergeCell ref="W82:W83"/>
    <mergeCell ref="V72:V73"/>
    <mergeCell ref="AC110:AC111"/>
    <mergeCell ref="AB106:AB107"/>
    <mergeCell ref="AB108:AB109"/>
    <mergeCell ref="S114:S115"/>
    <mergeCell ref="S108:S109"/>
    <mergeCell ref="S116:S117"/>
    <mergeCell ref="T110:T111"/>
    <mergeCell ref="T112:T113"/>
    <mergeCell ref="U118:U119"/>
    <mergeCell ref="U120:U121"/>
    <mergeCell ref="U104:U105"/>
    <mergeCell ref="V104:V105"/>
    <mergeCell ref="T90:T91"/>
    <mergeCell ref="AC34:AC35"/>
    <mergeCell ref="AD34:AD35"/>
    <mergeCell ref="AC30:AC31"/>
    <mergeCell ref="AC32:AC33"/>
    <mergeCell ref="AC26:AC27"/>
    <mergeCell ref="AD28:AD29"/>
    <mergeCell ref="AD132:AD133"/>
    <mergeCell ref="AC28:AC29"/>
    <mergeCell ref="AD32:AD33"/>
    <mergeCell ref="AC38:AC39"/>
    <mergeCell ref="AC40:AC41"/>
    <mergeCell ref="AD36:AD37"/>
    <mergeCell ref="AC36:AC37"/>
    <mergeCell ref="AB110:AB111"/>
    <mergeCell ref="V42:V43"/>
    <mergeCell ref="AD38:AD39"/>
    <mergeCell ref="AD40:AD41"/>
    <mergeCell ref="AD42:AD43"/>
    <mergeCell ref="V52:V53"/>
    <mergeCell ref="V54:V55"/>
    <mergeCell ref="AB80:AB81"/>
    <mergeCell ref="AB82:AB83"/>
    <mergeCell ref="AB140:AB141"/>
    <mergeCell ref="AB142:AB143"/>
    <mergeCell ref="V22:V23"/>
    <mergeCell ref="V24:V25"/>
    <mergeCell ref="AB94:AB95"/>
    <mergeCell ref="AB102:AB103"/>
    <mergeCell ref="AB104:AB105"/>
    <mergeCell ref="AB96:AB97"/>
    <mergeCell ref="U60:U61"/>
    <mergeCell ref="U62:U63"/>
    <mergeCell ref="U64:U65"/>
    <mergeCell ref="AB98:AB99"/>
    <mergeCell ref="AB100:AB101"/>
    <mergeCell ref="AB28:AB29"/>
    <mergeCell ref="AB36:AB37"/>
    <mergeCell ref="AB32:AB33"/>
    <mergeCell ref="AB34:AB35"/>
    <mergeCell ref="AB48:AB49"/>
    <mergeCell ref="AB52:AB53"/>
    <mergeCell ref="AB60:AB61"/>
    <mergeCell ref="AB62:AB63"/>
    <mergeCell ref="AB64:AB65"/>
    <mergeCell ref="AB66:AB67"/>
    <mergeCell ref="Y98:Y99"/>
    <mergeCell ref="U108:U109"/>
    <mergeCell ref="U114:U115"/>
    <mergeCell ref="U116:U117"/>
    <mergeCell ref="W80:W81"/>
    <mergeCell ref="W68:W69"/>
    <mergeCell ref="V60:V61"/>
    <mergeCell ref="W60:W61"/>
    <mergeCell ref="V108:V109"/>
    <mergeCell ref="I134:I135"/>
    <mergeCell ref="M134:M135"/>
    <mergeCell ref="O134:O135"/>
    <mergeCell ref="P134:P135"/>
    <mergeCell ref="I136:I137"/>
    <mergeCell ref="L136:L137"/>
    <mergeCell ref="O136:O137"/>
    <mergeCell ref="P136:P137"/>
    <mergeCell ref="I140:I141"/>
    <mergeCell ref="M140:M141"/>
    <mergeCell ref="I142:I143"/>
    <mergeCell ref="I132:I133"/>
    <mergeCell ref="K138:K139"/>
    <mergeCell ref="L138:L139"/>
    <mergeCell ref="M138:M139"/>
    <mergeCell ref="L132:L133"/>
    <mergeCell ref="K136:K137"/>
    <mergeCell ref="I138:I139"/>
    <mergeCell ref="K132:K133"/>
    <mergeCell ref="M136:M137"/>
    <mergeCell ref="J140:J141"/>
    <mergeCell ref="J134:J135"/>
    <mergeCell ref="J132:J133"/>
    <mergeCell ref="J136:J137"/>
    <mergeCell ref="J138:J139"/>
    <mergeCell ref="G142:G143"/>
    <mergeCell ref="H142:H143"/>
    <mergeCell ref="G140:G141"/>
    <mergeCell ref="H134:H135"/>
    <mergeCell ref="H140:H141"/>
    <mergeCell ref="O122:O123"/>
    <mergeCell ref="P122:P123"/>
    <mergeCell ref="O126:O127"/>
    <mergeCell ref="P126:P127"/>
    <mergeCell ref="P128:P129"/>
    <mergeCell ref="P124:P125"/>
    <mergeCell ref="O124:O125"/>
    <mergeCell ref="P130:P131"/>
    <mergeCell ref="Q134:Q135"/>
    <mergeCell ref="Q136:Q137"/>
    <mergeCell ref="K134:K135"/>
    <mergeCell ref="L134:L135"/>
    <mergeCell ref="L130:L131"/>
    <mergeCell ref="L128:L129"/>
    <mergeCell ref="L126:L127"/>
    <mergeCell ref="M122:M123"/>
    <mergeCell ref="M124:M125"/>
    <mergeCell ref="M126:M127"/>
    <mergeCell ref="M128:M129"/>
    <mergeCell ref="N126:N127"/>
    <mergeCell ref="N124:N125"/>
    <mergeCell ref="L122:L123"/>
    <mergeCell ref="I126:I127"/>
    <mergeCell ref="J126:J127"/>
    <mergeCell ref="K128:K129"/>
    <mergeCell ref="K130:K131"/>
    <mergeCell ref="K122:K123"/>
    <mergeCell ref="G132:G133"/>
    <mergeCell ref="H132:H133"/>
    <mergeCell ref="K140:K141"/>
    <mergeCell ref="A136:A137"/>
    <mergeCell ref="A138:A139"/>
    <mergeCell ref="A140:A141"/>
    <mergeCell ref="A142:A143"/>
    <mergeCell ref="A132:A133"/>
    <mergeCell ref="B132:B133"/>
    <mergeCell ref="J106:J107"/>
    <mergeCell ref="G106:G107"/>
    <mergeCell ref="K108:K109"/>
    <mergeCell ref="B106:B107"/>
    <mergeCell ref="B108:B109"/>
    <mergeCell ref="B112:B113"/>
    <mergeCell ref="B114:B115"/>
    <mergeCell ref="B116:B117"/>
    <mergeCell ref="G116:G117"/>
    <mergeCell ref="G112:G113"/>
    <mergeCell ref="I106:I107"/>
    <mergeCell ref="I110:I111"/>
    <mergeCell ref="I116:I117"/>
    <mergeCell ref="K114:K115"/>
    <mergeCell ref="K118:K119"/>
    <mergeCell ref="A128:A129"/>
    <mergeCell ref="A130:A131"/>
    <mergeCell ref="B130:B131"/>
    <mergeCell ref="A134:A135"/>
    <mergeCell ref="B134:B135"/>
    <mergeCell ref="B138:B139"/>
    <mergeCell ref="B140:B141"/>
    <mergeCell ref="B142:B143"/>
    <mergeCell ref="B110:B111"/>
    <mergeCell ref="A124:A125"/>
    <mergeCell ref="A126:A127"/>
    <mergeCell ref="G130:G131"/>
    <mergeCell ref="G128:G129"/>
    <mergeCell ref="H130:H131"/>
    <mergeCell ref="H128:H129"/>
    <mergeCell ref="L118:L119"/>
    <mergeCell ref="I108:I109"/>
    <mergeCell ref="J114:J115"/>
    <mergeCell ref="I114:I115"/>
    <mergeCell ref="I112:I113"/>
    <mergeCell ref="K112:K113"/>
    <mergeCell ref="A112:A113"/>
    <mergeCell ref="A114:A115"/>
    <mergeCell ref="A116:A117"/>
    <mergeCell ref="A118:A119"/>
    <mergeCell ref="L112:L113"/>
    <mergeCell ref="L114:L115"/>
    <mergeCell ref="L120:L121"/>
    <mergeCell ref="J124:J125"/>
    <mergeCell ref="K124:K125"/>
    <mergeCell ref="K120:K121"/>
    <mergeCell ref="J122:J123"/>
    <mergeCell ref="K116:K117"/>
    <mergeCell ref="J110:J111"/>
    <mergeCell ref="J112:J113"/>
    <mergeCell ref="L124:L125"/>
    <mergeCell ref="A122:A123"/>
    <mergeCell ref="G122:G123"/>
    <mergeCell ref="S120:S121"/>
    <mergeCell ref="S122:S123"/>
    <mergeCell ref="S118:S119"/>
    <mergeCell ref="O118:O119"/>
    <mergeCell ref="P118:P119"/>
    <mergeCell ref="Q122:Q123"/>
    <mergeCell ref="A120:A121"/>
    <mergeCell ref="B118:B119"/>
    <mergeCell ref="B120:B121"/>
    <mergeCell ref="B122:B123"/>
    <mergeCell ref="B124:B125"/>
    <mergeCell ref="B126:B127"/>
    <mergeCell ref="B128:B129"/>
    <mergeCell ref="G126:G127"/>
    <mergeCell ref="G124:G125"/>
    <mergeCell ref="G118:G119"/>
    <mergeCell ref="G120:G121"/>
    <mergeCell ref="M120:M121"/>
    <mergeCell ref="N120:N121"/>
    <mergeCell ref="S126:S127"/>
    <mergeCell ref="S128:S129"/>
    <mergeCell ref="S124:S125"/>
    <mergeCell ref="R122:R123"/>
    <mergeCell ref="R124:R125"/>
    <mergeCell ref="R126:R127"/>
    <mergeCell ref="N122:N123"/>
    <mergeCell ref="R120:R121"/>
    <mergeCell ref="AF18:AF19"/>
    <mergeCell ref="AF20:AF21"/>
    <mergeCell ref="AF22:AF23"/>
    <mergeCell ref="AH18:AH19"/>
    <mergeCell ref="AH30:AH31"/>
    <mergeCell ref="AG30:AG31"/>
    <mergeCell ref="AE30:AE31"/>
    <mergeCell ref="AF30:AF31"/>
    <mergeCell ref="AG32:AG33"/>
    <mergeCell ref="AF32:AF33"/>
    <mergeCell ref="AF28:AF29"/>
    <mergeCell ref="M20:M21"/>
    <mergeCell ref="Q118:Q119"/>
    <mergeCell ref="Q120:Q121"/>
    <mergeCell ref="Q126:Q127"/>
    <mergeCell ref="Q128:Q129"/>
    <mergeCell ref="Q124:Q125"/>
    <mergeCell ref="M110:M111"/>
    <mergeCell ref="M112:M113"/>
    <mergeCell ref="M114:M115"/>
    <mergeCell ref="M106:M107"/>
    <mergeCell ref="M108:M109"/>
    <mergeCell ref="N114:N115"/>
    <mergeCell ref="N116:N117"/>
    <mergeCell ref="M116:M117"/>
    <mergeCell ref="V86:V87"/>
    <mergeCell ref="V88:V89"/>
    <mergeCell ref="AB38:AB39"/>
    <mergeCell ref="U76:U77"/>
    <mergeCell ref="AD114:AD115"/>
    <mergeCell ref="AD116:AD117"/>
    <mergeCell ref="AC116:AC117"/>
    <mergeCell ref="AC20:AC21"/>
    <mergeCell ref="AH32:AH33"/>
    <mergeCell ref="AH28:AH29"/>
    <mergeCell ref="AG28:AG29"/>
    <mergeCell ref="AE24:AE25"/>
    <mergeCell ref="AF24:AF25"/>
    <mergeCell ref="AG22:AG23"/>
    <mergeCell ref="AG24:AG25"/>
    <mergeCell ref="AH22:AH23"/>
    <mergeCell ref="AH24:AH25"/>
    <mergeCell ref="AD22:AD23"/>
    <mergeCell ref="AD24:AD25"/>
    <mergeCell ref="AC22:AC23"/>
    <mergeCell ref="AC24:AC25"/>
    <mergeCell ref="AH20:AH21"/>
    <mergeCell ref="AE20:AE21"/>
    <mergeCell ref="AE22:AE23"/>
    <mergeCell ref="M12:M13"/>
    <mergeCell ref="K6:K7"/>
    <mergeCell ref="K8:K9"/>
    <mergeCell ref="L6:L7"/>
    <mergeCell ref="L8:L9"/>
    <mergeCell ref="K10:K11"/>
    <mergeCell ref="K14:K15"/>
    <mergeCell ref="K12:K13"/>
    <mergeCell ref="L10:L11"/>
    <mergeCell ref="L14:L15"/>
    <mergeCell ref="L12:L13"/>
    <mergeCell ref="L16:L17"/>
    <mergeCell ref="N16:N17"/>
    <mergeCell ref="M16:M17"/>
    <mergeCell ref="AE16:AE17"/>
    <mergeCell ref="W10:W11"/>
    <mergeCell ref="AF16:AF17"/>
    <mergeCell ref="AD12:AD13"/>
    <mergeCell ref="AC12:AC13"/>
    <mergeCell ref="AC14:AC15"/>
    <mergeCell ref="AD14:AD15"/>
    <mergeCell ref="AD16:AD17"/>
    <mergeCell ref="AC16:AC17"/>
    <mergeCell ref="AD6:AD7"/>
    <mergeCell ref="AD8:AD9"/>
    <mergeCell ref="AC10:AC11"/>
    <mergeCell ref="AD10:AD11"/>
    <mergeCell ref="AC6:AC7"/>
    <mergeCell ref="AC8:AC9"/>
    <mergeCell ref="P8:P9"/>
    <mergeCell ref="P10:P11"/>
    <mergeCell ref="U4:U5"/>
    <mergeCell ref="T4:T5"/>
    <mergeCell ref="T12:T13"/>
    <mergeCell ref="S12:S13"/>
    <mergeCell ref="U6:U7"/>
    <mergeCell ref="U8:U9"/>
    <mergeCell ref="U12:U13"/>
    <mergeCell ref="R18:R19"/>
    <mergeCell ref="S18:S19"/>
    <mergeCell ref="T18:T19"/>
    <mergeCell ref="Q24:Q25"/>
    <mergeCell ref="R24:R25"/>
    <mergeCell ref="S24:S25"/>
    <mergeCell ref="T20:T21"/>
    <mergeCell ref="T22:T23"/>
    <mergeCell ref="T24:T25"/>
    <mergeCell ref="R20:R21"/>
    <mergeCell ref="S20:S21"/>
    <mergeCell ref="P22:P23"/>
    <mergeCell ref="P24:P25"/>
    <mergeCell ref="M4:M5"/>
    <mergeCell ref="O6:O7"/>
    <mergeCell ref="O8:O9"/>
    <mergeCell ref="O10:O11"/>
    <mergeCell ref="V8:V9"/>
    <mergeCell ref="V12:V13"/>
    <mergeCell ref="V10:V11"/>
    <mergeCell ref="S6:S7"/>
    <mergeCell ref="S8:S9"/>
    <mergeCell ref="S10:S11"/>
    <mergeCell ref="P12:P13"/>
    <mergeCell ref="R8:R9"/>
    <mergeCell ref="R10:R11"/>
    <mergeCell ref="Q6:Q7"/>
    <mergeCell ref="Q8:Q9"/>
    <mergeCell ref="Q10:Q11"/>
    <mergeCell ref="R6:R7"/>
    <mergeCell ref="T6:T7"/>
    <mergeCell ref="T8:T9"/>
    <mergeCell ref="T10:T11"/>
    <mergeCell ref="U10:U11"/>
    <mergeCell ref="N12:N13"/>
    <mergeCell ref="P4:P5"/>
    <mergeCell ref="O12:O13"/>
    <mergeCell ref="M6:M7"/>
    <mergeCell ref="M8:M9"/>
    <mergeCell ref="N6:N7"/>
    <mergeCell ref="N8:N9"/>
    <mergeCell ref="N10:N11"/>
    <mergeCell ref="M10:M11"/>
    <mergeCell ref="O4:O5"/>
    <mergeCell ref="P6:P7"/>
    <mergeCell ref="AE12:AE13"/>
    <mergeCell ref="AE14:AE15"/>
    <mergeCell ref="AF12:AF13"/>
    <mergeCell ref="AG14:AG15"/>
    <mergeCell ref="W4:W5"/>
    <mergeCell ref="S4:S5"/>
    <mergeCell ref="AE10:AE11"/>
    <mergeCell ref="AF10:AF11"/>
    <mergeCell ref="AH6:AH7"/>
    <mergeCell ref="AF6:AF7"/>
    <mergeCell ref="AG6:AG7"/>
    <mergeCell ref="AG8:AG9"/>
    <mergeCell ref="AE8:AE9"/>
    <mergeCell ref="AH8:AH9"/>
    <mergeCell ref="AH10:AH11"/>
    <mergeCell ref="AG10:AG11"/>
    <mergeCell ref="AF8:AF9"/>
    <mergeCell ref="AG12:AG13"/>
    <mergeCell ref="AH12:AH13"/>
    <mergeCell ref="AE6:AE7"/>
    <mergeCell ref="AF14:AF15"/>
    <mergeCell ref="V4:V5"/>
    <mergeCell ref="L84:L85"/>
    <mergeCell ref="K84:K85"/>
    <mergeCell ref="I92:I93"/>
    <mergeCell ref="K90:K91"/>
    <mergeCell ref="L92:L93"/>
    <mergeCell ref="I100:I101"/>
    <mergeCell ref="I96:I97"/>
    <mergeCell ref="J88:J89"/>
    <mergeCell ref="I90:I91"/>
    <mergeCell ref="J92:J93"/>
    <mergeCell ref="K92:K93"/>
    <mergeCell ref="I94:I95"/>
    <mergeCell ref="J94:J95"/>
    <mergeCell ref="K94:K95"/>
    <mergeCell ref="I44:I45"/>
    <mergeCell ref="J62:J63"/>
    <mergeCell ref="AH14:AH15"/>
    <mergeCell ref="AH16:AH17"/>
    <mergeCell ref="AC18:AC19"/>
    <mergeCell ref="AE18:AE19"/>
    <mergeCell ref="AD18:AD19"/>
    <mergeCell ref="AB44:AB45"/>
    <mergeCell ref="AD58:AD59"/>
    <mergeCell ref="AE44:AE45"/>
    <mergeCell ref="AE46:AE47"/>
    <mergeCell ref="O24:O25"/>
    <mergeCell ref="N14:N15"/>
    <mergeCell ref="M14:M15"/>
    <mergeCell ref="AG16:AG17"/>
    <mergeCell ref="AG18:AG19"/>
    <mergeCell ref="AG20:AG21"/>
    <mergeCell ref="AD20:AD21"/>
    <mergeCell ref="H120:H121"/>
    <mergeCell ref="H118:H119"/>
    <mergeCell ref="G88:G89"/>
    <mergeCell ref="G80:G81"/>
    <mergeCell ref="H74:H75"/>
    <mergeCell ref="H72:H73"/>
    <mergeCell ref="H76:H77"/>
    <mergeCell ref="G94:G95"/>
    <mergeCell ref="H94:H95"/>
    <mergeCell ref="G78:G79"/>
    <mergeCell ref="H78:H79"/>
    <mergeCell ref="H80:H81"/>
    <mergeCell ref="G110:G111"/>
    <mergeCell ref="G108:G109"/>
    <mergeCell ref="G114:G115"/>
    <mergeCell ref="G86:G87"/>
    <mergeCell ref="G90:G91"/>
    <mergeCell ref="G82:G83"/>
    <mergeCell ref="G84:G85"/>
    <mergeCell ref="G92:G93"/>
    <mergeCell ref="H106:H107"/>
    <mergeCell ref="H104:H105"/>
    <mergeCell ref="H102:H103"/>
    <mergeCell ref="H98:H99"/>
    <mergeCell ref="H96:H97"/>
    <mergeCell ref="H90:H91"/>
    <mergeCell ref="H86:H87"/>
    <mergeCell ref="A4:A5"/>
    <mergeCell ref="A8:A9"/>
    <mergeCell ref="A10:A11"/>
    <mergeCell ref="A12:A13"/>
    <mergeCell ref="A14:A15"/>
    <mergeCell ref="B12:B13"/>
    <mergeCell ref="B14:B15"/>
    <mergeCell ref="A16:A17"/>
    <mergeCell ref="B16:B17"/>
    <mergeCell ref="B18:B19"/>
    <mergeCell ref="B20:B21"/>
    <mergeCell ref="A18:A19"/>
    <mergeCell ref="A20:A21"/>
    <mergeCell ref="A22:A23"/>
    <mergeCell ref="A32:A33"/>
    <mergeCell ref="A34:A35"/>
    <mergeCell ref="G14:G15"/>
    <mergeCell ref="G16:G17"/>
    <mergeCell ref="G8:G9"/>
    <mergeCell ref="A24:A25"/>
    <mergeCell ref="A26:A27"/>
    <mergeCell ref="A28:A29"/>
    <mergeCell ref="A30:A31"/>
    <mergeCell ref="G18:G19"/>
    <mergeCell ref="B8:B9"/>
    <mergeCell ref="B10:B11"/>
    <mergeCell ref="B22:B23"/>
    <mergeCell ref="B24:B25"/>
    <mergeCell ref="B26:B27"/>
    <mergeCell ref="B28:B29"/>
    <mergeCell ref="B30:B31"/>
    <mergeCell ref="A6:A7"/>
    <mergeCell ref="B4:B5"/>
    <mergeCell ref="H16:H17"/>
    <mergeCell ref="G36:G37"/>
    <mergeCell ref="AE142:AE143"/>
    <mergeCell ref="AE140:AE141"/>
    <mergeCell ref="AE136:AE137"/>
    <mergeCell ref="AF142:AF143"/>
    <mergeCell ref="AG142:AG143"/>
    <mergeCell ref="L4:L5"/>
    <mergeCell ref="N4:N5"/>
    <mergeCell ref="J4:J5"/>
    <mergeCell ref="B6:B7"/>
    <mergeCell ref="G4:G5"/>
    <mergeCell ref="G6:G7"/>
    <mergeCell ref="H4:H5"/>
    <mergeCell ref="K4:K5"/>
    <mergeCell ref="I20:I21"/>
    <mergeCell ref="H22:H23"/>
    <mergeCell ref="G22:G23"/>
    <mergeCell ref="G24:G25"/>
    <mergeCell ref="G20:G21"/>
    <mergeCell ref="H20:H21"/>
    <mergeCell ref="H30:H31"/>
    <mergeCell ref="G104:G105"/>
    <mergeCell ref="H88:H89"/>
    <mergeCell ref="H110:H111"/>
    <mergeCell ref="H126:H127"/>
    <mergeCell ref="H122:H123"/>
    <mergeCell ref="H124:H125"/>
    <mergeCell ref="H114:H115"/>
    <mergeCell ref="H116:H117"/>
    <mergeCell ref="H112:H113"/>
    <mergeCell ref="G62:G63"/>
    <mergeCell ref="G60:G61"/>
    <mergeCell ref="H62:H63"/>
    <mergeCell ref="H64:H65"/>
    <mergeCell ref="H60:H61"/>
    <mergeCell ref="G100:G101"/>
    <mergeCell ref="G98:G99"/>
    <mergeCell ref="G102:G103"/>
    <mergeCell ref="B36:B37"/>
    <mergeCell ref="H34:H35"/>
    <mergeCell ref="G34:G35"/>
    <mergeCell ref="B32:B33"/>
    <mergeCell ref="B34:B35"/>
    <mergeCell ref="H8:H9"/>
    <mergeCell ref="G10:G11"/>
    <mergeCell ref="G12:G13"/>
    <mergeCell ref="H12:H13"/>
    <mergeCell ref="B44:B45"/>
    <mergeCell ref="B48:B49"/>
    <mergeCell ref="B50:B51"/>
    <mergeCell ref="B102:B103"/>
    <mergeCell ref="B52:B53"/>
    <mergeCell ref="B54:B55"/>
    <mergeCell ref="H54:H55"/>
    <mergeCell ref="H52:H53"/>
    <mergeCell ref="G52:G53"/>
    <mergeCell ref="G54:G55"/>
    <mergeCell ref="H48:H49"/>
    <mergeCell ref="W90:W91"/>
    <mergeCell ref="AG138:AG139"/>
    <mergeCell ref="AG108:AG109"/>
    <mergeCell ref="AF108:AF109"/>
    <mergeCell ref="AE110:AE111"/>
    <mergeCell ref="AF110:AF111"/>
    <mergeCell ref="AF112:AF113"/>
    <mergeCell ref="AE112:AE113"/>
    <mergeCell ref="AF128:AF129"/>
    <mergeCell ref="AG128:AG129"/>
    <mergeCell ref="AC98:AC99"/>
    <mergeCell ref="Y66:Y67"/>
    <mergeCell ref="AF40:AF41"/>
    <mergeCell ref="AE62:AE63"/>
    <mergeCell ref="AD62:AD63"/>
    <mergeCell ref="AD64:AD65"/>
    <mergeCell ref="AE64:AE65"/>
    <mergeCell ref="AF64:AF65"/>
    <mergeCell ref="AE60:AE61"/>
    <mergeCell ref="AF60:AF61"/>
    <mergeCell ref="AF62:AF63"/>
    <mergeCell ref="AB132:AB133"/>
    <mergeCell ref="AB134:AB135"/>
    <mergeCell ref="AB136:AB137"/>
    <mergeCell ref="AB138:AB139"/>
    <mergeCell ref="AC112:AC113"/>
    <mergeCell ref="AC90:AC91"/>
    <mergeCell ref="AC92:AC93"/>
    <mergeCell ref="AC94:AC95"/>
    <mergeCell ref="AC96:AC97"/>
    <mergeCell ref="AC106:AC107"/>
    <mergeCell ref="AC100:AC101"/>
    <mergeCell ref="AE132:AE133"/>
    <mergeCell ref="AG140:AG141"/>
    <mergeCell ref="AF140:AF141"/>
    <mergeCell ref="AG134:AG135"/>
    <mergeCell ref="AG132:AG133"/>
    <mergeCell ref="AF130:AF131"/>
    <mergeCell ref="AG130:AG131"/>
    <mergeCell ref="AF120:AF121"/>
    <mergeCell ref="AF122:AF123"/>
    <mergeCell ref="AG122:AG123"/>
    <mergeCell ref="AF134:AF135"/>
    <mergeCell ref="AG136:AG137"/>
    <mergeCell ref="AF136:AF137"/>
    <mergeCell ref="AF132:AF133"/>
    <mergeCell ref="AE138:AE139"/>
    <mergeCell ref="AH136:AH137"/>
    <mergeCell ref="AF138:AF139"/>
    <mergeCell ref="AE128:AE129"/>
    <mergeCell ref="AG120:AG121"/>
    <mergeCell ref="AE134:AE135"/>
    <mergeCell ref="AH128:AH129"/>
    <mergeCell ref="AE130:AE131"/>
    <mergeCell ref="AH142:AH143"/>
    <mergeCell ref="AH140:AH141"/>
    <mergeCell ref="AH138:AH139"/>
    <mergeCell ref="AH130:AH131"/>
    <mergeCell ref="O68:O69"/>
    <mergeCell ref="O66:O67"/>
    <mergeCell ref="O76:O77"/>
    <mergeCell ref="O78:O79"/>
    <mergeCell ref="O80:O81"/>
    <mergeCell ref="O82:O83"/>
    <mergeCell ref="P64:P65"/>
    <mergeCell ref="P66:P67"/>
    <mergeCell ref="P70:P71"/>
    <mergeCell ref="P68:P69"/>
    <mergeCell ref="Q62:Q63"/>
    <mergeCell ref="R62:R63"/>
    <mergeCell ref="R82:R83"/>
    <mergeCell ref="Q74:Q75"/>
    <mergeCell ref="Q76:Q77"/>
    <mergeCell ref="AH134:AH135"/>
    <mergeCell ref="AH132:AH133"/>
    <mergeCell ref="O102:O103"/>
    <mergeCell ref="O104:O105"/>
    <mergeCell ref="O100:O101"/>
    <mergeCell ref="O96:O97"/>
    <mergeCell ref="O98:O99"/>
    <mergeCell ref="O72:O73"/>
    <mergeCell ref="Q88:Q89"/>
    <mergeCell ref="P88:P89"/>
    <mergeCell ref="T92:T93"/>
    <mergeCell ref="T94:T95"/>
    <mergeCell ref="Y64:Y65"/>
    <mergeCell ref="S60:S61"/>
    <mergeCell ref="AC66:AC67"/>
    <mergeCell ref="S58:S59"/>
    <mergeCell ref="S52:S53"/>
    <mergeCell ref="S50:S51"/>
    <mergeCell ref="S54:S55"/>
    <mergeCell ref="S56:S57"/>
    <mergeCell ref="T54:T55"/>
    <mergeCell ref="T56:T57"/>
    <mergeCell ref="T58:T59"/>
    <mergeCell ref="U58:U59"/>
    <mergeCell ref="AC62:AC63"/>
    <mergeCell ref="AC64:AC65"/>
    <mergeCell ref="V50:V51"/>
    <mergeCell ref="W50:W51"/>
    <mergeCell ref="Y62:Y63"/>
    <mergeCell ref="S48:S49"/>
    <mergeCell ref="X48:X49"/>
    <mergeCell ref="X50:X51"/>
    <mergeCell ref="X52:X53"/>
    <mergeCell ref="AH62:AH63"/>
    <mergeCell ref="AH42:AH43"/>
    <mergeCell ref="AH46:AH47"/>
    <mergeCell ref="AH44:AH45"/>
    <mergeCell ref="AF42:AF43"/>
    <mergeCell ref="AG42:AG43"/>
    <mergeCell ref="AG40:AG41"/>
    <mergeCell ref="AH40:AH41"/>
    <mergeCell ref="AH50:AH51"/>
    <mergeCell ref="AE50:AE51"/>
    <mergeCell ref="AF50:AF51"/>
    <mergeCell ref="AG50:AG51"/>
    <mergeCell ref="AD50:AD51"/>
    <mergeCell ref="AF46:AF47"/>
    <mergeCell ref="AF44:AF45"/>
    <mergeCell ref="AE58:AE59"/>
    <mergeCell ref="AF58:AF59"/>
    <mergeCell ref="AF54:AF55"/>
    <mergeCell ref="AD44:AD45"/>
    <mergeCell ref="AE54:AE55"/>
    <mergeCell ref="AE56:AE57"/>
    <mergeCell ref="AC58:AC59"/>
    <mergeCell ref="AH38:AH39"/>
    <mergeCell ref="AD48:AD49"/>
    <mergeCell ref="AE48:AE49"/>
    <mergeCell ref="AH48:AH49"/>
    <mergeCell ref="AC48:AC49"/>
    <mergeCell ref="AG48:AG49"/>
    <mergeCell ref="AF48:AF49"/>
    <mergeCell ref="AE42:AE43"/>
    <mergeCell ref="AE40:AE41"/>
    <mergeCell ref="AD52:AD53"/>
    <mergeCell ref="AC52:AC53"/>
    <mergeCell ref="AC54:AC55"/>
    <mergeCell ref="AD54:AD55"/>
    <mergeCell ref="AH56:AH57"/>
    <mergeCell ref="AH54:AH55"/>
    <mergeCell ref="AC42:AC43"/>
    <mergeCell ref="AC44:AC45"/>
    <mergeCell ref="Q84:Q85"/>
    <mergeCell ref="P84:P85"/>
    <mergeCell ref="R80:R81"/>
    <mergeCell ref="P76:P77"/>
    <mergeCell ref="S82:S83"/>
    <mergeCell ref="S86:S87"/>
    <mergeCell ref="S84:S85"/>
    <mergeCell ref="S78:S79"/>
    <mergeCell ref="S80:S81"/>
    <mergeCell ref="R88:R89"/>
    <mergeCell ref="Q96:Q97"/>
    <mergeCell ref="AH64:AH65"/>
    <mergeCell ref="AH60:AH61"/>
    <mergeCell ref="AB50:AB51"/>
    <mergeCell ref="AB54:AB55"/>
    <mergeCell ref="AB56:AB57"/>
    <mergeCell ref="AB58:AB59"/>
    <mergeCell ref="AG54:AG55"/>
    <mergeCell ref="AG56:AG57"/>
    <mergeCell ref="AG60:AG61"/>
    <mergeCell ref="AG62:AG63"/>
    <mergeCell ref="AG64:AG65"/>
    <mergeCell ref="AH52:AH53"/>
    <mergeCell ref="AG52:AG53"/>
    <mergeCell ref="AC50:AC51"/>
    <mergeCell ref="AC56:AC57"/>
    <mergeCell ref="AH58:AH59"/>
    <mergeCell ref="AG58:AG59"/>
    <mergeCell ref="AE52:AE53"/>
    <mergeCell ref="AD56:AD57"/>
    <mergeCell ref="AF56:AF57"/>
    <mergeCell ref="AF52:AF53"/>
    <mergeCell ref="D1:D3"/>
    <mergeCell ref="B1:B3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L18:L19"/>
    <mergeCell ref="M18:M19"/>
    <mergeCell ref="N18:N19"/>
    <mergeCell ref="O18:O19"/>
    <mergeCell ref="P18:P19"/>
    <mergeCell ref="Q18:Q19"/>
    <mergeCell ref="J20:J21"/>
    <mergeCell ref="K20:K21"/>
    <mergeCell ref="L20:L21"/>
    <mergeCell ref="N20:N21"/>
    <mergeCell ref="O20:O21"/>
    <mergeCell ref="P20:P21"/>
    <mergeCell ref="Q20:Q21"/>
    <mergeCell ref="S44:S45"/>
    <mergeCell ref="X44:X45"/>
    <mergeCell ref="X46:X47"/>
    <mergeCell ref="G32:G33"/>
    <mergeCell ref="H32:H33"/>
    <mergeCell ref="H36:H37"/>
    <mergeCell ref="G30:G31"/>
    <mergeCell ref="J38:J39"/>
    <mergeCell ref="J40:J41"/>
    <mergeCell ref="S88:S89"/>
    <mergeCell ref="S90:S91"/>
    <mergeCell ref="A1:A3"/>
    <mergeCell ref="C1:C3"/>
    <mergeCell ref="Z1:Z3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P16:P17"/>
    <mergeCell ref="Q16:Q17"/>
    <mergeCell ref="R16:R17"/>
    <mergeCell ref="S16:S17"/>
    <mergeCell ref="T16:T17"/>
    <mergeCell ref="U16:U17"/>
    <mergeCell ref="I18:I19"/>
    <mergeCell ref="J18:J19"/>
    <mergeCell ref="K18:K19"/>
    <mergeCell ref="I84:I85"/>
    <mergeCell ref="H1:H3"/>
    <mergeCell ref="G1:G3"/>
    <mergeCell ref="F1:F3"/>
    <mergeCell ref="E1:E3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54:Y55"/>
    <mergeCell ref="Y56:Y57"/>
    <mergeCell ref="Y58:Y59"/>
    <mergeCell ref="Y60:Y61"/>
    <mergeCell ref="L22:L23"/>
    <mergeCell ref="M22:M23"/>
    <mergeCell ref="Q22:Q23"/>
    <mergeCell ref="R22:R23"/>
    <mergeCell ref="S22:S23"/>
    <mergeCell ref="W22:W23"/>
    <mergeCell ref="O22:O23"/>
    <mergeCell ref="U22:U23"/>
    <mergeCell ref="L32:L33"/>
    <mergeCell ref="Q32:Q33"/>
    <mergeCell ref="S32:S33"/>
    <mergeCell ref="Y140:Y141"/>
    <mergeCell ref="Y142:Y143"/>
    <mergeCell ref="I4:I5"/>
    <mergeCell ref="I6:I7"/>
    <mergeCell ref="Q4:Q5"/>
    <mergeCell ref="R4:R5"/>
    <mergeCell ref="J6:J7"/>
    <mergeCell ref="I10:I11"/>
    <mergeCell ref="I8:I9"/>
    <mergeCell ref="J8:J9"/>
    <mergeCell ref="J10:J11"/>
    <mergeCell ref="I12:I13"/>
    <mergeCell ref="J12:J13"/>
    <mergeCell ref="Q12:Q13"/>
    <mergeCell ref="R12:R13"/>
    <mergeCell ref="I14:I15"/>
    <mergeCell ref="J14:J15"/>
    <mergeCell ref="O14:O15"/>
    <mergeCell ref="P14:P15"/>
    <mergeCell ref="Q14:Q15"/>
    <mergeCell ref="R14:R15"/>
    <mergeCell ref="S14:S15"/>
    <mergeCell ref="T14:T15"/>
    <mergeCell ref="U14:U15"/>
    <mergeCell ref="I16:I17"/>
    <mergeCell ref="J16:J17"/>
    <mergeCell ref="K16:K17"/>
    <mergeCell ref="O16:O17"/>
    <mergeCell ref="Y68:Y69"/>
    <mergeCell ref="Y70:Y71"/>
    <mergeCell ref="J22:J23"/>
    <mergeCell ref="K22:K23"/>
    <mergeCell ref="I34:I35"/>
    <mergeCell ref="J34:J35"/>
    <mergeCell ref="M34:M35"/>
    <mergeCell ref="U34:U35"/>
    <mergeCell ref="V34:V35"/>
    <mergeCell ref="W34:W35"/>
    <mergeCell ref="P26:P27"/>
    <mergeCell ref="P30:P31"/>
    <mergeCell ref="S26:S27"/>
    <mergeCell ref="S28:S29"/>
    <mergeCell ref="Q30:Q31"/>
    <mergeCell ref="S30:S31"/>
    <mergeCell ref="K30:K31"/>
    <mergeCell ref="T26:T27"/>
    <mergeCell ref="N22:N23"/>
    <mergeCell ref="N24:N25"/>
    <mergeCell ref="N26:N27"/>
    <mergeCell ref="O26:O27"/>
    <mergeCell ref="I30:I31"/>
    <mergeCell ref="O30:O31"/>
    <mergeCell ref="O28:O29"/>
    <mergeCell ref="N30:N31"/>
    <mergeCell ref="N28:N29"/>
    <mergeCell ref="Q26:Q27"/>
    <mergeCell ref="Q28:Q29"/>
    <mergeCell ref="P28:P29"/>
    <mergeCell ref="R34:R35"/>
    <mergeCell ref="R30:R31"/>
    <mergeCell ref="R32:R33"/>
    <mergeCell ref="I36:I37"/>
    <mergeCell ref="J36:J37"/>
    <mergeCell ref="K36:K37"/>
    <mergeCell ref="L36:L37"/>
    <mergeCell ref="M36:M37"/>
    <mergeCell ref="L38:L39"/>
    <mergeCell ref="Q38:Q39"/>
    <mergeCell ref="W38:W39"/>
    <mergeCell ref="T38:T39"/>
    <mergeCell ref="I38:I39"/>
    <mergeCell ref="Q34:Q35"/>
    <mergeCell ref="L34:L35"/>
    <mergeCell ref="M32:M33"/>
    <mergeCell ref="P40:P41"/>
    <mergeCell ref="Q40:Q41"/>
    <mergeCell ref="W40:W41"/>
    <mergeCell ref="M42:M43"/>
    <mergeCell ref="Q42:Q43"/>
    <mergeCell ref="S42:S43"/>
    <mergeCell ref="T42:T43"/>
    <mergeCell ref="W42:W43"/>
    <mergeCell ref="K38:K39"/>
    <mergeCell ref="K40:K41"/>
    <mergeCell ref="L40:L41"/>
    <mergeCell ref="I40:I41"/>
    <mergeCell ref="I42:I43"/>
    <mergeCell ref="S38:S39"/>
    <mergeCell ref="S40:S41"/>
    <mergeCell ref="S36:S37"/>
    <mergeCell ref="U36:U37"/>
    <mergeCell ref="U38:U39"/>
    <mergeCell ref="U40:U41"/>
    <mergeCell ref="Q44:Q45"/>
    <mergeCell ref="T44:T45"/>
    <mergeCell ref="V44:V45"/>
    <mergeCell ref="W44:W45"/>
    <mergeCell ref="K46:K47"/>
    <mergeCell ref="O46:O47"/>
    <mergeCell ref="S46:S47"/>
    <mergeCell ref="T46:T47"/>
    <mergeCell ref="W46:W47"/>
    <mergeCell ref="L46:L47"/>
    <mergeCell ref="N46:N47"/>
    <mergeCell ref="N44:N45"/>
    <mergeCell ref="M44:M45"/>
    <mergeCell ref="N40:N41"/>
    <mergeCell ref="N42:N43"/>
    <mergeCell ref="L42:L43"/>
    <mergeCell ref="L44:L45"/>
    <mergeCell ref="T40:T41"/>
    <mergeCell ref="M40:M41"/>
    <mergeCell ref="R42:R43"/>
    <mergeCell ref="R46:R47"/>
    <mergeCell ref="R44:R45"/>
    <mergeCell ref="Q48:Q49"/>
    <mergeCell ref="K50:K51"/>
    <mergeCell ref="L50:L51"/>
    <mergeCell ref="Q50:Q51"/>
    <mergeCell ref="I52:I53"/>
    <mergeCell ref="J52:J53"/>
    <mergeCell ref="P52:P53"/>
    <mergeCell ref="Q52:Q53"/>
    <mergeCell ref="I54:I55"/>
    <mergeCell ref="J54:J55"/>
    <mergeCell ref="L54:L55"/>
    <mergeCell ref="P54:P55"/>
    <mergeCell ref="Q54:Q55"/>
    <mergeCell ref="W54:W55"/>
    <mergeCell ref="I56:I57"/>
    <mergeCell ref="J56:J57"/>
    <mergeCell ref="L56:L57"/>
    <mergeCell ref="P56:P57"/>
    <mergeCell ref="Q56:Q57"/>
    <mergeCell ref="V56:V57"/>
    <mergeCell ref="W56:W57"/>
    <mergeCell ref="I48:I49"/>
    <mergeCell ref="L48:L49"/>
    <mergeCell ref="M54:M55"/>
    <mergeCell ref="M52:M53"/>
    <mergeCell ref="U52:U53"/>
    <mergeCell ref="L52:L53"/>
    <mergeCell ref="K52:K53"/>
    <mergeCell ref="U54:U55"/>
    <mergeCell ref="J50:J51"/>
    <mergeCell ref="R48:R49"/>
    <mergeCell ref="I58:I59"/>
    <mergeCell ref="J58:J59"/>
    <mergeCell ref="L58:L59"/>
    <mergeCell ref="Q58:Q59"/>
    <mergeCell ref="W58:W59"/>
    <mergeCell ref="J60:J61"/>
    <mergeCell ref="K60:K61"/>
    <mergeCell ref="L60:L61"/>
    <mergeCell ref="I62:I63"/>
    <mergeCell ref="I64:I65"/>
    <mergeCell ref="I66:I67"/>
    <mergeCell ref="J66:J67"/>
    <mergeCell ref="I68:I69"/>
    <mergeCell ref="J68:J69"/>
    <mergeCell ref="L68:L69"/>
    <mergeCell ref="L70:L71"/>
    <mergeCell ref="R70:R71"/>
    <mergeCell ref="R68:R69"/>
    <mergeCell ref="Q64:Q65"/>
    <mergeCell ref="Q66:Q67"/>
    <mergeCell ref="Q70:Q71"/>
    <mergeCell ref="Q68:Q69"/>
    <mergeCell ref="P62:P63"/>
    <mergeCell ref="P60:P61"/>
    <mergeCell ref="Q60:Q61"/>
    <mergeCell ref="R64:R65"/>
    <mergeCell ref="R66:R67"/>
    <mergeCell ref="R60:R61"/>
    <mergeCell ref="I70:I71"/>
    <mergeCell ref="K68:K69"/>
    <mergeCell ref="M70:M71"/>
    <mergeCell ref="S66:S67"/>
    <mergeCell ref="I76:I77"/>
    <mergeCell ref="R76:R77"/>
    <mergeCell ref="K78:K79"/>
    <mergeCell ref="P78:P79"/>
    <mergeCell ref="Q78:Q79"/>
    <mergeCell ref="R78:R79"/>
    <mergeCell ref="J80:J81"/>
    <mergeCell ref="P80:P81"/>
    <mergeCell ref="Q80:Q81"/>
    <mergeCell ref="J82:J83"/>
    <mergeCell ref="P82:P83"/>
    <mergeCell ref="Q82:Q83"/>
    <mergeCell ref="O74:O75"/>
    <mergeCell ref="Q72:Q73"/>
    <mergeCell ref="I72:I73"/>
    <mergeCell ref="M72:M73"/>
    <mergeCell ref="J76:J77"/>
    <mergeCell ref="M74:M75"/>
    <mergeCell ref="K82:K83"/>
    <mergeCell ref="O84:O85"/>
    <mergeCell ref="R94:R95"/>
    <mergeCell ref="R96:R97"/>
    <mergeCell ref="R86:R87"/>
    <mergeCell ref="R84:R85"/>
    <mergeCell ref="R92:R93"/>
    <mergeCell ref="K86:K87"/>
    <mergeCell ref="K88:K89"/>
    <mergeCell ref="L86:L87"/>
    <mergeCell ref="L88:L89"/>
    <mergeCell ref="L90:L91"/>
    <mergeCell ref="J90:J91"/>
    <mergeCell ref="J96:J97"/>
    <mergeCell ref="J98:J99"/>
    <mergeCell ref="P72:P73"/>
    <mergeCell ref="R72:R73"/>
    <mergeCell ref="L74:L75"/>
    <mergeCell ref="P74:P75"/>
    <mergeCell ref="R74:R75"/>
    <mergeCell ref="N96:N97"/>
    <mergeCell ref="J84:J85"/>
    <mergeCell ref="J86:J87"/>
    <mergeCell ref="P86:P87"/>
    <mergeCell ref="Q86:Q87"/>
    <mergeCell ref="O94:O95"/>
    <mergeCell ref="P94:P95"/>
    <mergeCell ref="Q90:Q91"/>
    <mergeCell ref="P92:P93"/>
    <mergeCell ref="O92:O93"/>
    <mergeCell ref="Q92:Q93"/>
    <mergeCell ref="O90:O91"/>
    <mergeCell ref="P90:P91"/>
    <mergeCell ref="U98:U99"/>
    <mergeCell ref="V98:V99"/>
    <mergeCell ref="P100:P101"/>
    <mergeCell ref="Q100:Q101"/>
    <mergeCell ref="R100:R101"/>
    <mergeCell ref="T100:T101"/>
    <mergeCell ref="U100:U101"/>
    <mergeCell ref="P102:P103"/>
    <mergeCell ref="Q102:Q103"/>
    <mergeCell ref="R102:R103"/>
    <mergeCell ref="T102:T103"/>
    <mergeCell ref="U102:U103"/>
    <mergeCell ref="V102:V103"/>
    <mergeCell ref="P98:P99"/>
    <mergeCell ref="Q98:Q99"/>
    <mergeCell ref="R98:R99"/>
    <mergeCell ref="O86:O87"/>
    <mergeCell ref="O88:O89"/>
    <mergeCell ref="P96:P97"/>
    <mergeCell ref="Q94:Q95"/>
    <mergeCell ref="T96:T97"/>
    <mergeCell ref="M104:M105"/>
    <mergeCell ref="M100:M101"/>
    <mergeCell ref="N98:N99"/>
    <mergeCell ref="N104:N105"/>
    <mergeCell ref="I118:I119"/>
    <mergeCell ref="J118:J119"/>
    <mergeCell ref="I120:I121"/>
    <mergeCell ref="J120:J121"/>
    <mergeCell ref="I122:I123"/>
    <mergeCell ref="I124:I125"/>
    <mergeCell ref="K126:K127"/>
    <mergeCell ref="I128:I129"/>
    <mergeCell ref="J128:J129"/>
    <mergeCell ref="I130:I131"/>
    <mergeCell ref="J130:J131"/>
    <mergeCell ref="M130:M131"/>
    <mergeCell ref="T98:T99"/>
    <mergeCell ref="I102:I103"/>
    <mergeCell ref="K96:K97"/>
    <mergeCell ref="K98:K99"/>
    <mergeCell ref="I98:I99"/>
    <mergeCell ref="I104:I105"/>
    <mergeCell ref="J102:J103"/>
    <mergeCell ref="J100:J101"/>
    <mergeCell ref="Q130:Q131"/>
    <mergeCell ref="T126:T127"/>
    <mergeCell ref="T128:T129"/>
    <mergeCell ref="S130:S131"/>
    <mergeCell ref="T108:T109"/>
    <mergeCell ref="T114:T115"/>
    <mergeCell ref="T116:T117"/>
    <mergeCell ref="J142:J143"/>
    <mergeCell ref="K142:K143"/>
    <mergeCell ref="M142:M143"/>
    <mergeCell ref="T106:T107"/>
    <mergeCell ref="U106:U107"/>
    <mergeCell ref="V106:V107"/>
    <mergeCell ref="K110:K111"/>
    <mergeCell ref="L110:L111"/>
    <mergeCell ref="J116:J117"/>
    <mergeCell ref="O108:O109"/>
    <mergeCell ref="O116:O117"/>
    <mergeCell ref="P110:P111"/>
    <mergeCell ref="P112:P113"/>
    <mergeCell ref="Q110:Q111"/>
    <mergeCell ref="Q112:Q113"/>
    <mergeCell ref="R110:R111"/>
    <mergeCell ref="R108:R109"/>
    <mergeCell ref="P108:P109"/>
    <mergeCell ref="Q108:Q109"/>
    <mergeCell ref="N118:N119"/>
    <mergeCell ref="M118:M119"/>
    <mergeCell ref="L142:L143"/>
    <mergeCell ref="L140:L141"/>
    <mergeCell ref="Q140:Q141"/>
    <mergeCell ref="M132:M133"/>
    <mergeCell ref="O132:O133"/>
    <mergeCell ref="P132:P133"/>
    <mergeCell ref="R130:R131"/>
    <mergeCell ref="R132:R133"/>
    <mergeCell ref="R118:R119"/>
    <mergeCell ref="S110:S111"/>
    <mergeCell ref="S112:S11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128:X129"/>
    <mergeCell ref="X130:X131"/>
    <mergeCell ref="X132:X133"/>
    <mergeCell ref="X140:X141"/>
    <mergeCell ref="X142:X143"/>
    <mergeCell ref="S142:S143"/>
    <mergeCell ref="S140:S141"/>
    <mergeCell ref="P104:P105"/>
    <mergeCell ref="Q104:Q10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R104:R105"/>
    <mergeCell ref="T104:T105"/>
    <mergeCell ref="V90:V91"/>
  </mergeCells>
  <pageMargins left="0.7" right="0.7" top="0.75" bottom="0.75" header="0.3" footer="0.3"/>
  <pageSetup paperSize="327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3"/>
  <sheetViews>
    <sheetView workbookViewId="0">
      <selection activeCell="D128" sqref="D128"/>
    </sheetView>
  </sheetViews>
  <sheetFormatPr defaultRowHeight="12.75" outlineLevelCol="1"/>
  <cols>
    <col min="1" max="1" width="11.28515625" style="103" bestFit="1" customWidth="1"/>
    <col min="2" max="2" width="12.140625" style="99" customWidth="1"/>
    <col min="3" max="3" width="22" customWidth="1"/>
    <col min="4" max="4" width="22.140625" bestFit="1" customWidth="1"/>
    <col min="5" max="5" width="12.7109375" customWidth="1"/>
    <col min="6" max="6" width="13.7109375" style="99" customWidth="1"/>
    <col min="7" max="7" width="9.140625" style="55"/>
    <col min="8" max="8" width="12.140625" style="99" customWidth="1" outlineLevel="1"/>
    <col min="9" max="10" width="22" style="55" customWidth="1" outlineLevel="1"/>
  </cols>
  <sheetData>
    <row r="1" spans="1:10" s="30" customFormat="1" ht="25.5">
      <c r="A1" s="100" t="s">
        <v>262</v>
      </c>
      <c r="B1" s="96" t="s">
        <v>267</v>
      </c>
      <c r="C1" s="37" t="s">
        <v>1</v>
      </c>
      <c r="D1" s="43" t="s">
        <v>2</v>
      </c>
      <c r="E1" s="37" t="s">
        <v>275</v>
      </c>
      <c r="F1" s="96" t="s">
        <v>276</v>
      </c>
      <c r="G1" s="55"/>
      <c r="H1" s="96" t="s">
        <v>267</v>
      </c>
      <c r="I1" s="37" t="s">
        <v>1</v>
      </c>
      <c r="J1" s="37" t="s">
        <v>2</v>
      </c>
    </row>
    <row r="2" spans="1:10">
      <c r="A2" s="170">
        <v>1</v>
      </c>
      <c r="B2" s="97">
        <f>VLOOKUP(C2,Список!$B$4:$AB$143,26,0)</f>
        <v>5</v>
      </c>
      <c r="C2" s="39" t="str">
        <f>Список!B12</f>
        <v>Dirtyclimbers</v>
      </c>
      <c r="D2" s="39" t="str">
        <f>Список!C12</f>
        <v>Егоров Борис</v>
      </c>
      <c r="E2" s="51">
        <f>VLOOKUP(C2,Список!$B$4:$AB$143,25,0)</f>
        <v>48.234884450468414</v>
      </c>
      <c r="F2" s="97">
        <f>VLOOKUP(C2,Список!$B$4:$AB$143,27,0)</f>
        <v>13</v>
      </c>
      <c r="H2" s="97">
        <v>5</v>
      </c>
      <c r="I2" s="39" t="s">
        <v>23</v>
      </c>
      <c r="J2" s="39" t="s">
        <v>24</v>
      </c>
    </row>
    <row r="3" spans="1:10">
      <c r="A3" s="171"/>
      <c r="B3" s="98"/>
      <c r="C3" s="40"/>
      <c r="D3" s="40" t="str">
        <f>Список!C13</f>
        <v>Мурзаев Владимир</v>
      </c>
      <c r="E3" s="51">
        <f>VLOOKUP(C2,Список!$B$4:$AB$143,25,0)</f>
        <v>48.234884450468414</v>
      </c>
      <c r="F3" s="83">
        <f ca="1">OFFSET(Список!$Z$3,MATCH(C2,Список!$B$4:$B$143,0)+1,0)</f>
        <v>2.0173611111111107E-2</v>
      </c>
      <c r="H3" s="98"/>
      <c r="I3" s="40"/>
      <c r="J3" s="40" t="s">
        <v>26</v>
      </c>
    </row>
    <row r="4" spans="1:10">
      <c r="A4" s="170">
        <v>2</v>
      </c>
      <c r="B4" s="97">
        <f>VLOOKUP(C4,Список!$B$4:$AB$143,26,0)</f>
        <v>23</v>
      </c>
      <c r="C4" s="39" t="str">
        <f>Список!B48</f>
        <v>Стасон  и я</v>
      </c>
      <c r="D4" s="39" t="str">
        <f>Список!C48</f>
        <v>Поплавский Станислав</v>
      </c>
      <c r="E4" s="51">
        <f>VLOOKUP(C4,Список!$B$4:$AB$143,25,0)</f>
        <v>42.488455879039847</v>
      </c>
      <c r="F4" s="97">
        <f>VLOOKUP(C4,Список!$B$4:$AB$143,27,0)</f>
        <v>10</v>
      </c>
      <c r="H4" s="97">
        <v>23</v>
      </c>
      <c r="I4" s="39" t="s">
        <v>88</v>
      </c>
      <c r="J4" s="39" t="s">
        <v>89</v>
      </c>
    </row>
    <row r="5" spans="1:10">
      <c r="A5" s="171"/>
      <c r="B5" s="98"/>
      <c r="C5" s="40"/>
      <c r="D5" s="40" t="str">
        <f>Список!C49</f>
        <v>Дульнев Егор</v>
      </c>
      <c r="E5" s="51">
        <f>VLOOKUP(C4,Список!$B$4:$AB$143,25,0)</f>
        <v>42.488455879039847</v>
      </c>
      <c r="F5" s="83">
        <f ca="1">OFFSET(Список!$Z$3,MATCH(C4,Список!$B$4:$B$143,0)+1,0)</f>
        <v>2.3472222222222224E-2</v>
      </c>
      <c r="H5" s="98"/>
      <c r="I5" s="40"/>
      <c r="J5" s="40" t="s">
        <v>90</v>
      </c>
    </row>
    <row r="6" spans="1:10">
      <c r="A6" s="170">
        <v>3</v>
      </c>
      <c r="B6" s="97">
        <f>VLOOKUP(C6,Список!$B$4:$AB$143,26,0)</f>
        <v>1</v>
      </c>
      <c r="C6" s="39" t="str">
        <f>Список!B4</f>
        <v>Gazkos</v>
      </c>
      <c r="D6" s="39" t="str">
        <f>Список!C4</f>
        <v>Глошкин Арсений</v>
      </c>
      <c r="E6" s="51">
        <f>VLOOKUP(C6,Список!$B$4:$AB$143,25,0)</f>
        <v>42.360377061305854</v>
      </c>
      <c r="F6" s="97">
        <f>VLOOKUP(C6,Список!$B$4:$AB$143,27,0)</f>
        <v>9</v>
      </c>
      <c r="H6" s="97">
        <v>1</v>
      </c>
      <c r="I6" s="39" t="s">
        <v>245</v>
      </c>
      <c r="J6" s="39" t="s">
        <v>246</v>
      </c>
    </row>
    <row r="7" spans="1:10">
      <c r="A7" s="171"/>
      <c r="B7" s="98"/>
      <c r="C7" s="40"/>
      <c r="D7" s="40" t="str">
        <f>Список!C5</f>
        <v>Хайдуков Никита</v>
      </c>
      <c r="E7" s="51">
        <f>VLOOKUP(C6,Список!$B$4:$AB$143,25,0)</f>
        <v>42.360377061305854</v>
      </c>
      <c r="F7" s="83">
        <f ca="1">OFFSET(Список!$Z$3,MATCH(C6,Список!$B$4:$B$143,0)+1,0)</f>
        <v>1.5682870370370371E-2</v>
      </c>
      <c r="H7" s="98"/>
      <c r="I7" s="40"/>
      <c r="J7" s="40" t="s">
        <v>247</v>
      </c>
    </row>
    <row r="8" spans="1:10">
      <c r="A8" s="170">
        <v>4</v>
      </c>
      <c r="B8" s="97">
        <f>VLOOKUP(C8,Список!$B$4:$AB$143,26,0)</f>
        <v>10</v>
      </c>
      <c r="C8" s="39" t="str">
        <f>Список!B22</f>
        <v>Gornyak Climbing Team</v>
      </c>
      <c r="D8" s="39" t="str">
        <f>Список!C22</f>
        <v>Зыбалов Антон</v>
      </c>
      <c r="E8" s="51">
        <f>VLOOKUP(C8,Список!$B$4:$AB$143,25,0)</f>
        <v>41.946091347020136</v>
      </c>
      <c r="F8" s="97">
        <f>VLOOKUP(C8,Список!$B$4:$AB$143,27,0)</f>
        <v>10</v>
      </c>
      <c r="H8" s="97">
        <v>10</v>
      </c>
      <c r="I8" s="39" t="s">
        <v>42</v>
      </c>
      <c r="J8" s="39" t="s">
        <v>43</v>
      </c>
    </row>
    <row r="9" spans="1:10">
      <c r="A9" s="171"/>
      <c r="B9" s="98"/>
      <c r="C9" s="40"/>
      <c r="D9" s="40" t="str">
        <f>Список!C23</f>
        <v>Матинян Артур</v>
      </c>
      <c r="E9" s="51">
        <f>VLOOKUP(C8,Список!$B$4:$AB$143,25,0)</f>
        <v>41.946091347020136</v>
      </c>
      <c r="F9" s="83">
        <f ca="1">OFFSET(Список!$Z$3,MATCH(C8,Список!$B$4:$B$143,0)+1,0)</f>
        <v>2.3738425925925927E-2</v>
      </c>
      <c r="H9" s="98"/>
      <c r="I9" s="40"/>
      <c r="J9" s="40" t="s">
        <v>266</v>
      </c>
    </row>
    <row r="10" spans="1:10">
      <c r="A10" s="170">
        <v>5</v>
      </c>
      <c r="B10" s="97">
        <f>VLOOKUP(C10,Список!$B$4:$AB$143,26,0)</f>
        <v>40</v>
      </c>
      <c r="C10" s="39" t="str">
        <f>Список!B82</f>
        <v>Королёв Климбинг</v>
      </c>
      <c r="D10" s="39" t="str">
        <f>Список!C82</f>
        <v>Волков Петр</v>
      </c>
      <c r="E10" s="51">
        <f>VLOOKUP(C10,Список!$B$4:$AB$143,25,0)</f>
        <v>41.288455879039844</v>
      </c>
      <c r="F10" s="97">
        <f>VLOOKUP(C10,Список!$B$4:$AB$143,27,0)</f>
        <v>9</v>
      </c>
      <c r="H10" s="97">
        <v>40</v>
      </c>
      <c r="I10" s="39" t="s">
        <v>140</v>
      </c>
      <c r="J10" s="39" t="s">
        <v>141</v>
      </c>
    </row>
    <row r="11" spans="1:10">
      <c r="A11" s="171"/>
      <c r="B11" s="98"/>
      <c r="C11" s="40"/>
      <c r="D11" s="40" t="str">
        <f>Список!C83</f>
        <v>Волков Павел</v>
      </c>
      <c r="E11" s="51">
        <f>VLOOKUP(C10,Список!$B$4:$AB$143,25,0)</f>
        <v>41.288455879039844</v>
      </c>
      <c r="F11" s="83">
        <f ca="1">OFFSET(Список!$Z$3,MATCH(C10,Список!$B$4:$B$143,0)+1,0)</f>
        <v>2.1527777777777778E-2</v>
      </c>
      <c r="H11" s="98"/>
      <c r="I11" s="40"/>
      <c r="J11" s="40" t="s">
        <v>142</v>
      </c>
    </row>
    <row r="12" spans="1:10">
      <c r="A12" s="170">
        <v>6</v>
      </c>
      <c r="B12" s="97">
        <f>VLOOKUP(C12,Список!$B$4:$AB$143,26,0)</f>
        <v>66</v>
      </c>
      <c r="C12" s="39" t="str">
        <f>Список!B134</f>
        <v>вверх</v>
      </c>
      <c r="D12" s="39" t="str">
        <f>Список!C134</f>
        <v>Занегин Петр</v>
      </c>
      <c r="E12" s="51">
        <f>VLOOKUP(C12,Список!$B$4:$AB$143,25,0)</f>
        <v>37.604245352724057</v>
      </c>
      <c r="F12" s="97">
        <f>VLOOKUP(C12,Список!$B$4:$AB$143,27,0)</f>
        <v>8</v>
      </c>
      <c r="H12" s="97">
        <v>66</v>
      </c>
      <c r="I12" s="60" t="s">
        <v>223</v>
      </c>
      <c r="J12" s="60" t="s">
        <v>224</v>
      </c>
    </row>
    <row r="13" spans="1:10">
      <c r="A13" s="171"/>
      <c r="B13" s="98"/>
      <c r="C13" s="40"/>
      <c r="D13" s="40" t="str">
        <f>Список!C135</f>
        <v>Шамшура Кирилл</v>
      </c>
      <c r="E13" s="51">
        <f>VLOOKUP(C12,Список!$B$4:$AB$143,25,0)</f>
        <v>37.604245352724057</v>
      </c>
      <c r="F13" s="83">
        <f ca="1">OFFSET(Список!$Z$3,MATCH(C12,Список!$B$4:$B$143,0)+1,0)</f>
        <v>1.9502314814814816E-2</v>
      </c>
      <c r="H13" s="98"/>
      <c r="I13" s="40"/>
      <c r="J13" s="40" t="s">
        <v>225</v>
      </c>
    </row>
    <row r="14" spans="1:10">
      <c r="A14" s="170">
        <v>7</v>
      </c>
      <c r="B14" s="97">
        <f>VLOOKUP(C14,Список!$B$4:$AB$143,26,0)</f>
        <v>67</v>
      </c>
      <c r="C14" s="39" t="str">
        <f>Список!B136</f>
        <v>Лу4</v>
      </c>
      <c r="D14" s="39" t="str">
        <f>Список!C136</f>
        <v>Красин Антон</v>
      </c>
      <c r="E14" s="51">
        <f>VLOOKUP(C14,Список!$B$4:$AB$143,25,0)</f>
        <v>36.12878365471245</v>
      </c>
      <c r="F14" s="97">
        <f>VLOOKUP(C14,Список!$B$4:$AB$143,27,0)</f>
        <v>10</v>
      </c>
      <c r="H14" s="97">
        <v>67</v>
      </c>
      <c r="I14" s="39" t="s">
        <v>254</v>
      </c>
      <c r="J14" s="39" t="s">
        <v>255</v>
      </c>
    </row>
    <row r="15" spans="1:10">
      <c r="A15" s="171"/>
      <c r="B15" s="98"/>
      <c r="C15" s="40"/>
      <c r="D15" s="40" t="str">
        <f>Список!C137</f>
        <v>Приходько Сергей</v>
      </c>
      <c r="E15" s="51">
        <f>VLOOKUP(C14,Список!$B$4:$AB$143,25,0)</f>
        <v>36.12878365471245</v>
      </c>
      <c r="F15" s="83">
        <f ca="1">OFFSET(Список!$Z$3,MATCH(C14,Список!$B$4:$B$143,0)+1,0)</f>
        <v>1.9293981481481485E-2</v>
      </c>
      <c r="H15" s="98"/>
      <c r="I15" s="40"/>
      <c r="J15" s="40" t="s">
        <v>256</v>
      </c>
    </row>
    <row r="16" spans="1:10">
      <c r="A16" s="170">
        <v>8</v>
      </c>
      <c r="B16" s="97">
        <f>VLOOKUP(C16,Список!$B$4:$AB$143,26,0)</f>
        <v>44</v>
      </c>
      <c r="C16" s="39" t="str">
        <f>Список!B90</f>
        <v>позывной Катафот</v>
      </c>
      <c r="D16" s="39" t="str">
        <f>Список!C90</f>
        <v>Нурмаматов Сергей</v>
      </c>
      <c r="E16" s="51">
        <f>VLOOKUP(C16,Список!$B$4:$AB$143,25,0)</f>
        <v>36.046970220448934</v>
      </c>
      <c r="F16" s="97">
        <f>VLOOKUP(C16,Список!$B$4:$AB$143,27,0)</f>
        <v>9</v>
      </c>
      <c r="H16" s="97">
        <v>44</v>
      </c>
      <c r="I16" s="39" t="s">
        <v>153</v>
      </c>
      <c r="J16" s="39" t="s">
        <v>154</v>
      </c>
    </row>
    <row r="17" spans="1:10">
      <c r="A17" s="171"/>
      <c r="B17" s="98"/>
      <c r="C17" s="40"/>
      <c r="D17" s="40" t="str">
        <f>Список!C91</f>
        <v>Курачёва Екатерина</v>
      </c>
      <c r="E17" s="51">
        <f>VLOOKUP(C16,Список!$B$4:$AB$143,25,0)</f>
        <v>36.046970220448934</v>
      </c>
      <c r="F17" s="83">
        <f ca="1">OFFSET(Список!$Z$3,MATCH(C16,Список!$B$4:$B$143,0)+1,0)</f>
        <v>1.8356481481481484E-2</v>
      </c>
      <c r="H17" s="98"/>
      <c r="I17" s="40"/>
      <c r="J17" s="40" t="s">
        <v>156</v>
      </c>
    </row>
    <row r="18" spans="1:10">
      <c r="A18" s="170">
        <v>9</v>
      </c>
      <c r="B18" s="97">
        <f>VLOOKUP(C18,Список!$B$4:$AB$143,26,0)</f>
        <v>28</v>
      </c>
      <c r="C18" s="39" t="str">
        <f>Список!B58</f>
        <v>МАИ Неочень</v>
      </c>
      <c r="D18" s="39" t="str">
        <f>Список!C58</f>
        <v>Горбунов Андрей</v>
      </c>
      <c r="E18" s="51">
        <f>VLOOKUP(C18,Список!$B$4:$AB$143,25,0)</f>
        <v>34.945598736182703</v>
      </c>
      <c r="F18" s="97">
        <f>VLOOKUP(C18,Список!$B$4:$AB$143,27,0)</f>
        <v>8</v>
      </c>
      <c r="H18" s="97">
        <v>28</v>
      </c>
      <c r="I18" s="39" t="s">
        <v>265</v>
      </c>
      <c r="J18" s="39" t="s">
        <v>258</v>
      </c>
    </row>
    <row r="19" spans="1:10">
      <c r="A19" s="171"/>
      <c r="B19" s="98"/>
      <c r="C19" s="40"/>
      <c r="D19" s="40" t="str">
        <f>Список!C59</f>
        <v>Борисихин Алексей</v>
      </c>
      <c r="E19" s="51">
        <f>VLOOKUP(C18,Список!$B$4:$AB$143,25,0)</f>
        <v>34.945598736182703</v>
      </c>
      <c r="F19" s="83">
        <f ca="1">OFFSET(Список!$Z$3,MATCH(C18,Список!$B$4:$B$143,0)+1,0)</f>
        <v>2.2962962962962966E-2</v>
      </c>
      <c r="H19" s="98"/>
      <c r="I19" s="40"/>
      <c r="J19" s="40" t="s">
        <v>259</v>
      </c>
    </row>
    <row r="20" spans="1:10">
      <c r="A20" s="170">
        <v>10</v>
      </c>
      <c r="B20" s="97">
        <f>VLOOKUP(C20,Список!$B$4:$AB$143,26,0)</f>
        <v>13</v>
      </c>
      <c r="C20" s="39" t="str">
        <f>Список!B28</f>
        <v>Тополь-М</v>
      </c>
      <c r="D20" s="39" t="str">
        <f>Список!C28</f>
        <v>Ившин Алексей</v>
      </c>
      <c r="E20" s="51">
        <f>VLOOKUP(C20,Список!$B$4:$AB$143,25,0)</f>
        <v>31.982355083283878</v>
      </c>
      <c r="F20" s="97">
        <f>VLOOKUP(C20,Список!$B$4:$AB$143,27,0)</f>
        <v>7</v>
      </c>
      <c r="H20" s="97">
        <v>13</v>
      </c>
      <c r="I20" s="39" t="s">
        <v>53</v>
      </c>
      <c r="J20" s="39" t="s">
        <v>54</v>
      </c>
    </row>
    <row r="21" spans="1:10">
      <c r="A21" s="171"/>
      <c r="B21" s="98"/>
      <c r="C21" s="40"/>
      <c r="D21" s="40" t="str">
        <f>Список!C29</f>
        <v>Моштаков Павел</v>
      </c>
      <c r="E21" s="51">
        <f>VLOOKUP(C20,Список!$B$4:$AB$143,25,0)</f>
        <v>31.982355083283878</v>
      </c>
      <c r="F21" s="83">
        <f ca="1">OFFSET(Список!$Z$3,MATCH(C20,Список!$B$4:$B$143,0)+1,0)</f>
        <v>1.6620370370370372E-2</v>
      </c>
      <c r="H21" s="98"/>
      <c r="I21" s="40"/>
      <c r="J21" s="40" t="s">
        <v>57</v>
      </c>
    </row>
    <row r="22" spans="1:10">
      <c r="A22" s="170">
        <v>11</v>
      </c>
      <c r="B22" s="97">
        <f>VLOOKUP(C22,Список!$B$4:$AB$143,26,0)</f>
        <v>70</v>
      </c>
      <c r="C22" s="39" t="str">
        <f>Список!B142</f>
        <v>Альпийские дрыщи</v>
      </c>
      <c r="D22" s="39" t="str">
        <f>Список!C142</f>
        <v xml:space="preserve">Савельев Игорь </v>
      </c>
      <c r="E22" s="51">
        <f>VLOOKUP(C22,Список!$B$4:$AB$143,25,0)</f>
        <v>29.66138820986691</v>
      </c>
      <c r="F22" s="97">
        <f>VLOOKUP(C22,Список!$B$4:$AB$143,27,0)</f>
        <v>7</v>
      </c>
      <c r="H22" s="97">
        <v>70</v>
      </c>
      <c r="I22" s="39" t="s">
        <v>237</v>
      </c>
      <c r="J22" s="39" t="s">
        <v>238</v>
      </c>
    </row>
    <row r="23" spans="1:10">
      <c r="A23" s="171"/>
      <c r="B23" s="98"/>
      <c r="C23" s="40"/>
      <c r="D23" s="40" t="str">
        <f>Список!C143</f>
        <v xml:space="preserve">Власенко Павел </v>
      </c>
      <c r="E23" s="51">
        <f>VLOOKUP(C22,Список!$B$4:$AB$143,25,0)</f>
        <v>29.66138820986691</v>
      </c>
      <c r="F23" s="83">
        <f ca="1">OFFSET(Список!$Z$3,MATCH(C22,Список!$B$4:$B$143,0)+1,0)</f>
        <v>1.7233796296296296E-2</v>
      </c>
      <c r="H23" s="98"/>
      <c r="I23" s="40"/>
      <c r="J23" s="40" t="s">
        <v>239</v>
      </c>
    </row>
    <row r="24" spans="1:10">
      <c r="A24" s="170">
        <v>12</v>
      </c>
      <c r="B24" s="97">
        <f>VLOOKUP(C24,Список!$B$4:$AB$143,26,0)</f>
        <v>14</v>
      </c>
      <c r="C24" s="39" t="str">
        <f>Список!B30</f>
        <v xml:space="preserve"> АК МоГУ</v>
      </c>
      <c r="D24" s="39" t="str">
        <f>Список!C30</f>
        <v>Храбров Кузьма</v>
      </c>
      <c r="E24" s="51">
        <f>VLOOKUP(C24,Список!$B$4:$AB$143,25,0)</f>
        <v>27.769573128396658</v>
      </c>
      <c r="F24" s="97">
        <f>VLOOKUP(C24,Список!$B$4:$AB$143,27,0)</f>
        <v>7</v>
      </c>
      <c r="H24" s="97">
        <v>14</v>
      </c>
      <c r="I24" s="39" t="s">
        <v>59</v>
      </c>
      <c r="J24" s="39" t="s">
        <v>60</v>
      </c>
    </row>
    <row r="25" spans="1:10">
      <c r="A25" s="171"/>
      <c r="B25" s="98"/>
      <c r="C25" s="40"/>
      <c r="D25" s="40" t="str">
        <f>Список!C31</f>
        <v>Жегусов Ярослав</v>
      </c>
      <c r="E25" s="51">
        <f>VLOOKUP(C24,Список!$B$4:$AB$143,25,0)</f>
        <v>27.769573128396658</v>
      </c>
      <c r="F25" s="83">
        <f ca="1">OFFSET(Список!$Z$3,MATCH(C24,Список!$B$4:$B$143,0)+1,0)</f>
        <v>1.7175925925925928E-2</v>
      </c>
      <c r="H25" s="98"/>
      <c r="I25" s="40"/>
      <c r="J25" s="40" t="s">
        <v>61</v>
      </c>
    </row>
    <row r="26" spans="1:10">
      <c r="A26" s="170">
        <v>13</v>
      </c>
      <c r="B26" s="97">
        <f>VLOOKUP(C26,Список!$B$4:$AB$143,26,0)</f>
        <v>39</v>
      </c>
      <c r="C26" s="39" t="str">
        <f>Список!B80</f>
        <v>Королев</v>
      </c>
      <c r="D26" s="39" t="str">
        <f>Список!C80</f>
        <v>Осокин Сергей</v>
      </c>
      <c r="E26" s="51">
        <f>VLOOKUP(C26,Список!$B$4:$AB$143,25,0)</f>
        <v>24.208233956712657</v>
      </c>
      <c r="F26" s="97">
        <f>VLOOKUP(C26,Список!$B$4:$AB$143,27,0)</f>
        <v>5</v>
      </c>
      <c r="H26" s="97">
        <v>39</v>
      </c>
      <c r="I26" s="39" t="s">
        <v>56</v>
      </c>
      <c r="J26" s="39" t="s">
        <v>138</v>
      </c>
    </row>
    <row r="27" spans="1:10">
      <c r="A27" s="171"/>
      <c r="B27" s="98"/>
      <c r="C27" s="40"/>
      <c r="D27" s="40" t="str">
        <f>Список!C81</f>
        <v>Белых Тимур</v>
      </c>
      <c r="E27" s="51">
        <f>VLOOKUP(C26,Список!$B$4:$AB$143,25,0)</f>
        <v>24.208233956712657</v>
      </c>
      <c r="F27" s="83">
        <f ca="1">OFFSET(Список!$Z$3,MATCH(C26,Список!$B$4:$B$143,0)+1,0)</f>
        <v>1.4675925925925926E-2</v>
      </c>
      <c r="H27" s="98"/>
      <c r="I27" s="40"/>
      <c r="J27" s="40" t="s">
        <v>263</v>
      </c>
    </row>
    <row r="28" spans="1:10">
      <c r="A28" s="170">
        <v>14</v>
      </c>
      <c r="B28" s="97">
        <f>VLOOKUP(C28,Список!$B$4:$AB$143,26,0)</f>
        <v>31</v>
      </c>
      <c r="C28" s="39" t="str">
        <f>Список!B64</f>
        <v>Мойдодыр</v>
      </c>
      <c r="D28" s="39" t="str">
        <f>Список!C64</f>
        <v>Орликов Матвей</v>
      </c>
      <c r="E28" s="51">
        <f>VLOOKUP(C28,Список!$B$4:$AB$143,25,0)</f>
        <v>22.233156147811325</v>
      </c>
      <c r="F28" s="97">
        <f>VLOOKUP(C28,Список!$B$4:$AB$143,27,0)</f>
        <v>9</v>
      </c>
      <c r="H28" s="97">
        <v>31</v>
      </c>
      <c r="I28" s="39" t="s">
        <v>113</v>
      </c>
      <c r="J28" s="39" t="s">
        <v>114</v>
      </c>
    </row>
    <row r="29" spans="1:10">
      <c r="A29" s="171"/>
      <c r="B29" s="98"/>
      <c r="C29" s="40"/>
      <c r="D29" s="40" t="str">
        <f>Список!C65</f>
        <v>Антон Двинянинов</v>
      </c>
      <c r="E29" s="51">
        <f>VLOOKUP(C28,Список!$B$4:$AB$143,25,0)</f>
        <v>22.233156147811325</v>
      </c>
      <c r="F29" s="83">
        <f ca="1">OFFSET(Список!$Z$3,MATCH(C28,Список!$B$4:$B$143,0)+1,0)</f>
        <v>1.8541666666666668E-2</v>
      </c>
      <c r="H29" s="98"/>
      <c r="I29" s="40"/>
      <c r="J29" s="40" t="s">
        <v>115</v>
      </c>
    </row>
    <row r="30" spans="1:10">
      <c r="A30" s="170">
        <v>15</v>
      </c>
      <c r="B30" s="97">
        <f>VLOOKUP(C30,Список!$B$4:$AB$143,26,0)</f>
        <v>43</v>
      </c>
      <c r="C30" s="39" t="str">
        <f>Список!B88</f>
        <v>люди в белом</v>
      </c>
      <c r="D30" s="39" t="str">
        <f>Список!C88</f>
        <v>Шмараев Александр</v>
      </c>
      <c r="E30" s="51">
        <f>VLOOKUP(C30,Список!$B$4:$AB$143,25,0)</f>
        <v>21.490047390976184</v>
      </c>
      <c r="F30" s="97">
        <f>VLOOKUP(C30,Список!$B$4:$AB$143,27,0)</f>
        <v>5</v>
      </c>
      <c r="H30" s="97">
        <v>43</v>
      </c>
      <c r="I30" s="39" t="s">
        <v>148</v>
      </c>
      <c r="J30" s="39" t="s">
        <v>149</v>
      </c>
    </row>
    <row r="31" spans="1:10">
      <c r="A31" s="171"/>
      <c r="B31" s="98"/>
      <c r="C31" s="40"/>
      <c r="D31" s="40" t="str">
        <f>Список!C89</f>
        <v>Шемчук Алексей</v>
      </c>
      <c r="E31" s="51">
        <f>VLOOKUP(C30,Список!$B$4:$AB$143,25,0)</f>
        <v>21.490047390976184</v>
      </c>
      <c r="F31" s="83">
        <f ca="1">OFFSET(Список!$Z$3,MATCH(C30,Список!$B$4:$B$143,0)+1,0)</f>
        <v>1.435185185185185E-2</v>
      </c>
      <c r="H31" s="98"/>
      <c r="I31" s="40"/>
      <c r="J31" s="40" t="s">
        <v>152</v>
      </c>
    </row>
    <row r="32" spans="1:10">
      <c r="A32" s="170">
        <v>16</v>
      </c>
      <c r="B32" s="97">
        <f>VLOOKUP(C32,Список!$B$4:$AB$143,26,0)</f>
        <v>3</v>
      </c>
      <c r="C32" s="39" t="str">
        <f>Список!B8</f>
        <v>МГСУ</v>
      </c>
      <c r="D32" s="39" t="str">
        <f>Список!C8</f>
        <v>Простакишин Дмитрий</v>
      </c>
      <c r="E32" s="51">
        <f>VLOOKUP(C32,Список!$B$4:$AB$143,25,0)</f>
        <v>21.228573570678833</v>
      </c>
      <c r="F32" s="97">
        <f>VLOOKUP(C32,Список!$B$4:$AB$143,27,0)</f>
        <v>7</v>
      </c>
      <c r="H32" s="97">
        <v>3</v>
      </c>
      <c r="I32" s="39" t="s">
        <v>15</v>
      </c>
      <c r="J32" s="39" t="s">
        <v>16</v>
      </c>
    </row>
    <row r="33" spans="1:10">
      <c r="A33" s="171"/>
      <c r="B33" s="98"/>
      <c r="C33" s="40"/>
      <c r="D33" s="40" t="str">
        <f>Список!C9</f>
        <v>Мясоедов Игорь</v>
      </c>
      <c r="E33" s="51">
        <f>VLOOKUP(C32,Список!$B$4:$AB$143,25,0)</f>
        <v>21.228573570678833</v>
      </c>
      <c r="F33" s="83">
        <f ca="1">OFFSET(Список!$Z$3,MATCH(C32,Список!$B$4:$B$143,0)+1,0)</f>
        <v>2.0949074074074075E-2</v>
      </c>
      <c r="H33" s="98"/>
      <c r="I33" s="40"/>
      <c r="J33" s="40" t="s">
        <v>17</v>
      </c>
    </row>
    <row r="34" spans="1:10">
      <c r="A34" s="170">
        <v>17</v>
      </c>
      <c r="B34" s="97">
        <f>VLOOKUP(C34,Список!$B$4:$AB$143,26,0)</f>
        <v>16</v>
      </c>
      <c r="C34" s="39" t="str">
        <f>Список!B34</f>
        <v>Слабак и баба</v>
      </c>
      <c r="D34" s="39" t="str">
        <f>Список!C34</f>
        <v>Лопухина Ольга</v>
      </c>
      <c r="E34" s="51">
        <f>VLOOKUP(C34,Список!$B$4:$AB$143,25,0)</f>
        <v>21.193276460381721</v>
      </c>
      <c r="F34" s="97">
        <f>VLOOKUP(C34,Список!$B$4:$AB$143,27,0)</f>
        <v>10</v>
      </c>
      <c r="H34" s="97">
        <v>16</v>
      </c>
      <c r="I34" s="39" t="s">
        <v>67</v>
      </c>
      <c r="J34" s="39" t="s">
        <v>68</v>
      </c>
    </row>
    <row r="35" spans="1:10">
      <c r="A35" s="171"/>
      <c r="B35" s="98"/>
      <c r="C35" s="40"/>
      <c r="D35" s="40" t="str">
        <f>Список!C35</f>
        <v>Харламова Александра</v>
      </c>
      <c r="E35" s="51">
        <f>VLOOKUP(C34,Список!$B$4:$AB$143,25,0)</f>
        <v>21.193276460381721</v>
      </c>
      <c r="F35" s="83">
        <f ca="1">OFFSET(Список!$Z$3,MATCH(C34,Список!$B$4:$B$143,0)+1,0)</f>
        <v>2.7013888888888893E-2</v>
      </c>
      <c r="H35" s="98"/>
      <c r="I35" s="40"/>
      <c r="J35" s="40" t="s">
        <v>69</v>
      </c>
    </row>
    <row r="36" spans="1:10">
      <c r="A36" s="170">
        <v>18</v>
      </c>
      <c r="B36" s="97">
        <f>VLOOKUP(C36,Список!$B$4:$AB$143,26,0)</f>
        <v>11</v>
      </c>
      <c r="C36" s="39" t="str">
        <f>Список!B24</f>
        <v>Зашнуривай</v>
      </c>
      <c r="D36" s="39" t="str">
        <f>Список!C24</f>
        <v>Бахарев Алексей</v>
      </c>
      <c r="E36" s="51">
        <f>VLOOKUP(C36,Список!$B$4:$AB$143,25,0)</f>
        <v>19.399869866975131</v>
      </c>
      <c r="F36" s="97">
        <f>VLOOKUP(C36,Список!$B$4:$AB$143,27,0)</f>
        <v>7</v>
      </c>
      <c r="H36" s="97">
        <v>11</v>
      </c>
      <c r="I36" s="39" t="s">
        <v>45</v>
      </c>
      <c r="J36" s="39" t="s">
        <v>46</v>
      </c>
    </row>
    <row r="37" spans="1:10">
      <c r="A37" s="171"/>
      <c r="B37" s="98"/>
      <c r="C37" s="40"/>
      <c r="D37" s="40" t="str">
        <f>Список!C25</f>
        <v>Задворный Андрей</v>
      </c>
      <c r="E37" s="51">
        <f>VLOOKUP(C36,Список!$B$4:$AB$143,25,0)</f>
        <v>19.399869866975131</v>
      </c>
      <c r="F37" s="83">
        <f ca="1">OFFSET(Список!$Z$3,MATCH(C36,Список!$B$4:$B$143,0)+1,0)</f>
        <v>1.9108796296296297E-2</v>
      </c>
      <c r="H37" s="98"/>
      <c r="I37" s="40"/>
      <c r="J37" s="40" t="s">
        <v>47</v>
      </c>
    </row>
    <row r="38" spans="1:10">
      <c r="A38" s="170">
        <v>19</v>
      </c>
      <c r="B38" s="97">
        <f>VLOOKUP(C38,Список!$B$4:$AB$143,26,0)</f>
        <v>68</v>
      </c>
      <c r="C38" s="39" t="str">
        <f>Список!B138</f>
        <v>Гротолазы</v>
      </c>
      <c r="D38" s="39" t="str">
        <f>Список!C138</f>
        <v>Кузьмин Евгений</v>
      </c>
      <c r="E38" s="51">
        <f>VLOOKUP(C38,Список!$B$4:$AB$143,25,0)</f>
        <v>19.357144999250263</v>
      </c>
      <c r="F38" s="97">
        <f>VLOOKUP(C38,Список!$B$4:$AB$143,27,0)</f>
        <v>6</v>
      </c>
      <c r="H38" s="97">
        <v>68</v>
      </c>
      <c r="I38" s="39" t="s">
        <v>227</v>
      </c>
      <c r="J38" s="39" t="s">
        <v>228</v>
      </c>
    </row>
    <row r="39" spans="1:10">
      <c r="A39" s="171"/>
      <c r="B39" s="98"/>
      <c r="C39" s="40"/>
      <c r="D39" s="40" t="str">
        <f>Список!C139</f>
        <v>Якупова Талия</v>
      </c>
      <c r="E39" s="51">
        <f>VLOOKUP(C38,Список!$B$4:$AB$143,25,0)</f>
        <v>19.357144999250263</v>
      </c>
      <c r="F39" s="83">
        <f ca="1">OFFSET(Список!$Z$3,MATCH(C38,Список!$B$4:$B$143,0)+1,0)</f>
        <v>1.6122685185185184E-2</v>
      </c>
      <c r="H39" s="98"/>
      <c r="I39" s="40"/>
      <c r="J39" s="40" t="s">
        <v>231</v>
      </c>
    </row>
    <row r="40" spans="1:10">
      <c r="A40" s="170">
        <v>20</v>
      </c>
      <c r="B40" s="97">
        <f>VLOOKUP(C40,Список!$B$4:$AB$143,26,0)</f>
        <v>60</v>
      </c>
      <c r="C40" s="39" t="str">
        <f>Список!B122</f>
        <v>Вамбат</v>
      </c>
      <c r="D40" s="39" t="str">
        <f>Список!C122</f>
        <v>Микулин Артем</v>
      </c>
      <c r="E40" s="51">
        <f>VLOOKUP(C40,Список!$B$4:$AB$143,25,0)</f>
        <v>17.805836864660396</v>
      </c>
      <c r="F40" s="97">
        <f>VLOOKUP(C40,Список!$B$4:$AB$143,27,0)</f>
        <v>4</v>
      </c>
      <c r="H40" s="97">
        <v>60</v>
      </c>
      <c r="I40" s="39" t="s">
        <v>207</v>
      </c>
      <c r="J40" s="39" t="s">
        <v>208</v>
      </c>
    </row>
    <row r="41" spans="1:10">
      <c r="A41" s="171"/>
      <c r="B41" s="98"/>
      <c r="C41" s="40"/>
      <c r="D41" s="40" t="str">
        <f>Список!C123</f>
        <v>Гапеев Юрий</v>
      </c>
      <c r="E41" s="51">
        <f>VLOOKUP(C40,Список!$B$4:$AB$143,25,0)</f>
        <v>17.805836864660396</v>
      </c>
      <c r="F41" s="83">
        <f ca="1">OFFSET(Список!$Z$3,MATCH(C40,Список!$B$4:$B$143,0)+1,0)</f>
        <v>1.164351851851852E-2</v>
      </c>
      <c r="H41" s="98"/>
      <c r="I41" s="40"/>
      <c r="J41" s="40" t="s">
        <v>209</v>
      </c>
    </row>
    <row r="42" spans="1:10">
      <c r="A42" s="170">
        <v>21</v>
      </c>
      <c r="B42" s="97">
        <f>VLOOKUP(C42,Список!$B$4:$AB$143,26,0)</f>
        <v>22</v>
      </c>
      <c r="C42" s="39" t="str">
        <f>Список!B46</f>
        <v>Без названья</v>
      </c>
      <c r="D42" s="39" t="str">
        <f>Список!C46</f>
        <v>Лебедев Андрей</v>
      </c>
      <c r="E42" s="51">
        <f>VLOOKUP(C42,Список!$B$4:$AB$143,25,0)</f>
        <v>16.21126587837114</v>
      </c>
      <c r="F42" s="97">
        <f>VLOOKUP(C42,Список!$B$4:$AB$143,27,0)</f>
        <v>7</v>
      </c>
      <c r="H42" s="97">
        <v>22</v>
      </c>
      <c r="I42" s="39" t="s">
        <v>251</v>
      </c>
      <c r="J42" s="39" t="s">
        <v>252</v>
      </c>
    </row>
    <row r="43" spans="1:10">
      <c r="A43" s="171"/>
      <c r="B43" s="98"/>
      <c r="C43" s="40"/>
      <c r="D43" s="40" t="str">
        <f>Список!C47</f>
        <v>Ковалева Яна</v>
      </c>
      <c r="E43" s="51">
        <f>VLOOKUP(C42,Список!$B$4:$AB$143,25,0)</f>
        <v>16.21126587837114</v>
      </c>
      <c r="F43" s="83">
        <f ca="1">OFFSET(Список!$Z$3,MATCH(C42,Список!$B$4:$B$143,0)+1,0)</f>
        <v>2.0219907407407409E-2</v>
      </c>
      <c r="H43" s="98"/>
      <c r="I43" s="40"/>
      <c r="J43" s="40" t="s">
        <v>253</v>
      </c>
    </row>
    <row r="44" spans="1:10">
      <c r="A44" s="170">
        <v>22</v>
      </c>
      <c r="B44" s="97">
        <f>VLOOKUP(C44,Список!$B$4:$AB$143,26,0)</f>
        <v>36</v>
      </c>
      <c r="C44" s="39" t="str">
        <f>Список!B74</f>
        <v>Домино</v>
      </c>
      <c r="D44" s="39" t="str">
        <f>Список!C74</f>
        <v>Жарков А.А.</v>
      </c>
      <c r="E44" s="51">
        <f>VLOOKUP(C44,Список!$B$4:$AB$143,25,0)</f>
        <v>15.857279647863614</v>
      </c>
      <c r="F44" s="97">
        <f>VLOOKUP(C44,Список!$B$4:$AB$143,27,0)</f>
        <v>5</v>
      </c>
      <c r="H44" s="97">
        <v>36</v>
      </c>
      <c r="I44" s="39" t="s">
        <v>129</v>
      </c>
      <c r="J44" s="39" t="s">
        <v>130</v>
      </c>
    </row>
    <row r="45" spans="1:10">
      <c r="A45" s="171"/>
      <c r="B45" s="98"/>
      <c r="C45" s="40"/>
      <c r="D45" s="40" t="str">
        <f>Список!C75</f>
        <v>Жаркова В.В.</v>
      </c>
      <c r="E45" s="51">
        <f>VLOOKUP(C44,Список!$B$4:$AB$143,25,0)</f>
        <v>15.857279647863614</v>
      </c>
      <c r="F45" s="83">
        <f ca="1">OFFSET(Список!$Z$3,MATCH(C44,Список!$B$4:$B$143,0)+1,0)</f>
        <v>1.241898148148148E-2</v>
      </c>
      <c r="H45" s="98"/>
      <c r="I45" s="40"/>
      <c r="J45" s="40" t="s">
        <v>131</v>
      </c>
    </row>
    <row r="46" spans="1:10">
      <c r="A46" s="170">
        <v>23</v>
      </c>
      <c r="B46" s="97">
        <f>VLOOKUP(C46,Список!$B$4:$AB$143,26,0)</f>
        <v>47</v>
      </c>
      <c r="C46" s="39" t="str">
        <f>Список!B96</f>
        <v>Неудержимые псы 
апокалипсиса</v>
      </c>
      <c r="D46" s="39" t="str">
        <f>Список!C96</f>
        <v>Архиповский Илья</v>
      </c>
      <c r="E46" s="51">
        <f>VLOOKUP(C46,Список!$B$4:$AB$143,25,0)</f>
        <v>15.53626587837114</v>
      </c>
      <c r="F46" s="97">
        <f>VLOOKUP(C46,Список!$B$4:$AB$143,27,0)</f>
        <v>7</v>
      </c>
      <c r="H46" s="97">
        <v>47</v>
      </c>
      <c r="I46" s="39" t="s">
        <v>242</v>
      </c>
      <c r="J46" s="39" t="s">
        <v>162</v>
      </c>
    </row>
    <row r="47" spans="1:10">
      <c r="A47" s="171"/>
      <c r="B47" s="98"/>
      <c r="C47" s="40"/>
      <c r="D47" s="40" t="str">
        <f>Список!C97</f>
        <v>Афанасьев Георгий</v>
      </c>
      <c r="E47" s="51">
        <f>VLOOKUP(C46,Список!$B$4:$AB$143,25,0)</f>
        <v>15.53626587837114</v>
      </c>
      <c r="F47" s="83">
        <f ca="1">OFFSET(Список!$Z$3,MATCH(C46,Список!$B$4:$B$143,0)+1,0)</f>
        <v>2.1145833333333332E-2</v>
      </c>
      <c r="H47" s="98"/>
      <c r="I47" s="40"/>
      <c r="J47" s="40" t="s">
        <v>163</v>
      </c>
    </row>
    <row r="48" spans="1:10">
      <c r="A48" s="170">
        <v>24</v>
      </c>
      <c r="B48" s="97">
        <f>VLOOKUP(C48,Список!$B$4:$AB$143,26,0)</f>
        <v>21</v>
      </c>
      <c r="C48" s="39" t="str">
        <f>Список!B44</f>
        <v>Светлый путь</v>
      </c>
      <c r="D48" s="39" t="str">
        <f>Список!C44</f>
        <v>Артемов Иван</v>
      </c>
      <c r="E48" s="51">
        <f>VLOOKUP(C48,Список!$B$4:$AB$143,25,0)</f>
        <v>14.927055352055351</v>
      </c>
      <c r="F48" s="97">
        <f>VLOOKUP(C48,Список!$B$4:$AB$143,27,0)</f>
        <v>8</v>
      </c>
      <c r="H48" s="97">
        <v>21</v>
      </c>
      <c r="I48" s="39" t="s">
        <v>84</v>
      </c>
      <c r="J48" s="39" t="s">
        <v>85</v>
      </c>
    </row>
    <row r="49" spans="1:10">
      <c r="A49" s="171"/>
      <c r="B49" s="98"/>
      <c r="C49" s="40"/>
      <c r="D49" s="40" t="str">
        <f>Список!C45</f>
        <v>Романенков Сергей</v>
      </c>
      <c r="E49" s="51">
        <f>VLOOKUP(C48,Список!$B$4:$AB$143,25,0)</f>
        <v>14.927055352055351</v>
      </c>
      <c r="F49" s="83">
        <f ca="1">OFFSET(Список!$Z$3,MATCH(C48,Список!$B$4:$B$143,0)+1,0)</f>
        <v>2.4305555555555556E-2</v>
      </c>
      <c r="H49" s="98"/>
      <c r="I49" s="40"/>
      <c r="J49" s="40" t="s">
        <v>86</v>
      </c>
    </row>
    <row r="50" spans="1:10">
      <c r="A50" s="170">
        <v>25</v>
      </c>
      <c r="B50" s="97">
        <f>VLOOKUP(C50,Список!$B$4:$AB$143,26,0)</f>
        <v>45</v>
      </c>
      <c r="C50" s="39" t="str">
        <f>Список!B92</f>
        <v>Овощебаза 
(КАиС МЭИ)</v>
      </c>
      <c r="D50" s="39" t="str">
        <f>Список!C92</f>
        <v>Воропай Юрий</v>
      </c>
      <c r="E50" s="51">
        <f>VLOOKUP(C50,Список!$B$4:$AB$143,25,0)</f>
        <v>14.331782521437695</v>
      </c>
      <c r="F50" s="97">
        <f>VLOOKUP(C50,Список!$B$4:$AB$143,27,0)</f>
        <v>4</v>
      </c>
      <c r="H50" s="97">
        <v>45</v>
      </c>
      <c r="I50" s="39" t="s">
        <v>243</v>
      </c>
      <c r="J50" s="39" t="s">
        <v>157</v>
      </c>
    </row>
    <row r="51" spans="1:10">
      <c r="A51" s="171"/>
      <c r="B51" s="98"/>
      <c r="C51" s="40"/>
      <c r="D51" s="40" t="str">
        <f>Список!C93</f>
        <v>Игумнов Александр</v>
      </c>
      <c r="E51" s="51">
        <f>VLOOKUP(C50,Список!$B$4:$AB$143,25,0)</f>
        <v>14.331782521437695</v>
      </c>
      <c r="F51" s="83">
        <f ca="1">OFFSET(Список!$Z$3,MATCH(C50,Список!$B$4:$B$143,0)+1,0)</f>
        <v>1.4398148148148146E-2</v>
      </c>
      <c r="H51" s="98"/>
      <c r="I51" s="40"/>
      <c r="J51" s="40" t="s">
        <v>248</v>
      </c>
    </row>
    <row r="52" spans="1:10">
      <c r="A52" s="170">
        <v>26</v>
      </c>
      <c r="B52" s="97">
        <f>VLOOKUP(C52,Список!$B$4:$AB$143,26,0)</f>
        <v>20</v>
      </c>
      <c r="C52" s="39" t="str">
        <f>Список!B42</f>
        <v>Гелиос</v>
      </c>
      <c r="D52" s="39" t="str">
        <f>Список!C42</f>
        <v>Винчевский Максим</v>
      </c>
      <c r="E52" s="51">
        <f>VLOOKUP(C52,Список!$B$4:$AB$143,25,0)</f>
        <v>14.127055352055352</v>
      </c>
      <c r="F52" s="97">
        <f>VLOOKUP(C52,Список!$B$4:$AB$143,27,0)</f>
        <v>8</v>
      </c>
      <c r="H52" s="97">
        <v>20</v>
      </c>
      <c r="I52" s="39" t="s">
        <v>80</v>
      </c>
      <c r="J52" s="39" t="s">
        <v>81</v>
      </c>
    </row>
    <row r="53" spans="1:10">
      <c r="A53" s="171"/>
      <c r="B53" s="98"/>
      <c r="C53" s="40"/>
      <c r="D53" s="40" t="str">
        <f>Список!C43</f>
        <v>Макеенко Михаил</v>
      </c>
      <c r="E53" s="51">
        <f>VLOOKUP(C52,Список!$B$4:$AB$143,25,0)</f>
        <v>14.127055352055352</v>
      </c>
      <c r="F53" s="83">
        <f ca="1">OFFSET(Список!$Z$3,MATCH(C52,Список!$B$4:$B$143,0)+1,0)</f>
        <v>1.0694444444444446E-2</v>
      </c>
      <c r="H53" s="98"/>
      <c r="I53" s="40"/>
      <c r="J53" s="40" t="s">
        <v>83</v>
      </c>
    </row>
    <row r="54" spans="1:10">
      <c r="A54" s="170">
        <v>27</v>
      </c>
      <c r="B54" s="97">
        <f>VLOOKUP(C54,Список!$B$4:$AB$143,26,0)</f>
        <v>65</v>
      </c>
      <c r="C54" s="39" t="str">
        <f>Список!B132</f>
        <v>Красавица и чудовище</v>
      </c>
      <c r="D54" s="39" t="str">
        <f>Список!C132</f>
        <v>Прудяк Роман</v>
      </c>
      <c r="E54" s="51">
        <f>VLOOKUP(C54,Список!$B$4:$AB$143,25,0)</f>
        <v>13.994419884075057</v>
      </c>
      <c r="F54" s="97">
        <f>VLOOKUP(C54,Список!$B$4:$AB$143,27,0)</f>
        <v>6</v>
      </c>
      <c r="H54" s="97">
        <v>65</v>
      </c>
      <c r="I54" s="39" t="s">
        <v>220</v>
      </c>
      <c r="J54" s="39" t="s">
        <v>221</v>
      </c>
    </row>
    <row r="55" spans="1:10">
      <c r="A55" s="171"/>
      <c r="B55" s="98"/>
      <c r="C55" s="40"/>
      <c r="D55" s="40" t="str">
        <f>Список!C133</f>
        <v>Иванова Софья</v>
      </c>
      <c r="E55" s="51">
        <f>VLOOKUP(C54,Список!$B$4:$AB$143,25,0)</f>
        <v>13.994419884075057</v>
      </c>
      <c r="F55" s="83">
        <f ca="1">OFFSET(Список!$Z$3,MATCH(C54,Список!$B$4:$B$143,0)+1,0)</f>
        <v>1.7523148148148149E-2</v>
      </c>
      <c r="H55" s="98"/>
      <c r="I55" s="40"/>
      <c r="J55" s="40" t="s">
        <v>222</v>
      </c>
    </row>
    <row r="56" spans="1:10">
      <c r="A56" s="170">
        <v>28</v>
      </c>
      <c r="B56" s="97">
        <f>VLOOKUP(C56,Список!$B$4:$AB$143,26,0)</f>
        <v>17</v>
      </c>
      <c r="C56" s="39" t="str">
        <f>Список!B36</f>
        <v>Кордебалет</v>
      </c>
      <c r="D56" s="39" t="str">
        <f>Список!C36</f>
        <v>Байкова Ида</v>
      </c>
      <c r="E56" s="51">
        <f>VLOOKUP(C56,Список!$B$4:$AB$143,25,0)</f>
        <v>13.644497692976396</v>
      </c>
      <c r="F56" s="97">
        <f>VLOOKUP(C56,Список!$B$4:$AB$143,27,0)</f>
        <v>6</v>
      </c>
      <c r="H56" s="97">
        <v>17</v>
      </c>
      <c r="I56" s="39" t="s">
        <v>70</v>
      </c>
      <c r="J56" s="39" t="s">
        <v>71</v>
      </c>
    </row>
    <row r="57" spans="1:10">
      <c r="A57" s="171"/>
      <c r="B57" s="98"/>
      <c r="C57" s="40"/>
      <c r="D57" s="40" t="str">
        <f>Список!C37</f>
        <v>Маслов Роман</v>
      </c>
      <c r="E57" s="51">
        <f>VLOOKUP(C56,Список!$B$4:$AB$143,25,0)</f>
        <v>13.644497692976396</v>
      </c>
      <c r="F57" s="83">
        <f ca="1">OFFSET(Список!$Z$3,MATCH(C56,Список!$B$4:$B$143,0)+1,0)</f>
        <v>1.7905092592592594E-2</v>
      </c>
      <c r="H57" s="98"/>
      <c r="I57" s="40"/>
      <c r="J57" s="40" t="s">
        <v>72</v>
      </c>
    </row>
    <row r="58" spans="1:10">
      <c r="A58" s="170">
        <v>29</v>
      </c>
      <c r="B58" s="97">
        <f>VLOOKUP(C58,Список!$B$4:$AB$143,26,0)</f>
        <v>41</v>
      </c>
      <c r="C58" s="39" t="str">
        <f>Список!B84</f>
        <v>Геккончики</v>
      </c>
      <c r="D58" s="39" t="str">
        <f>Список!C84</f>
        <v>Мирошниченко Алексей</v>
      </c>
      <c r="E58" s="51">
        <f>VLOOKUP(C58,Список!$B$4:$AB$143,25,0)</f>
        <v>13.365716180371352</v>
      </c>
      <c r="F58" s="97">
        <f>VLOOKUP(C58,Список!$B$4:$AB$143,27,0)</f>
        <v>7</v>
      </c>
      <c r="H58" s="97">
        <v>41</v>
      </c>
      <c r="I58" s="39" t="s">
        <v>143</v>
      </c>
      <c r="J58" s="39" t="s">
        <v>144</v>
      </c>
    </row>
    <row r="59" spans="1:10">
      <c r="A59" s="171"/>
      <c r="B59" s="98"/>
      <c r="C59" s="40"/>
      <c r="D59" s="40" t="str">
        <f>Список!C85</f>
        <v>Бобин Никита</v>
      </c>
      <c r="E59" s="51">
        <f>VLOOKUP(C58,Список!$B$4:$AB$143,25,0)</f>
        <v>13.365716180371352</v>
      </c>
      <c r="F59" s="83">
        <f ca="1">OFFSET(Список!$Z$3,MATCH(C58,Список!$B$4:$B$143,0)+1,0)</f>
        <v>1.2766203703703705E-2</v>
      </c>
      <c r="H59" s="98"/>
      <c r="I59" s="40"/>
      <c r="J59" s="40" t="s">
        <v>145</v>
      </c>
    </row>
    <row r="60" spans="1:10">
      <c r="A60" s="170">
        <v>30</v>
      </c>
      <c r="B60" s="97">
        <f>VLOOKUP(C60,Список!$B$4:$AB$143,26,0)</f>
        <v>18</v>
      </c>
      <c r="C60" s="39" t="str">
        <f>Список!B38</f>
        <v xml:space="preserve">Сибирь и Заполярье </v>
      </c>
      <c r="D60" s="39" t="str">
        <f>Список!C38</f>
        <v>Кравец Константин</v>
      </c>
      <c r="E60" s="51">
        <f>VLOOKUP(C60,Список!$B$4:$AB$143,25,0)</f>
        <v>13.174926706687142</v>
      </c>
      <c r="F60" s="97">
        <f>VLOOKUP(C60,Список!$B$4:$AB$143,27,0)</f>
        <v>6</v>
      </c>
      <c r="H60" s="97">
        <v>18</v>
      </c>
      <c r="I60" s="39" t="s">
        <v>73</v>
      </c>
      <c r="J60" s="39" t="s">
        <v>74</v>
      </c>
    </row>
    <row r="61" spans="1:10">
      <c r="A61" s="171"/>
      <c r="B61" s="98"/>
      <c r="C61" s="40"/>
      <c r="D61" s="40" t="str">
        <f>Список!C39</f>
        <v>Дудкина Алёна</v>
      </c>
      <c r="E61" s="51">
        <f>VLOOKUP(C60,Список!$B$4:$AB$143,25,0)</f>
        <v>13.174926706687142</v>
      </c>
      <c r="F61" s="83">
        <f ca="1">OFFSET(Список!$Z$3,MATCH(C60,Список!$B$4:$B$143,0)+1,0)</f>
        <v>1.7743055555555557E-2</v>
      </c>
      <c r="H61" s="98"/>
      <c r="I61" s="40"/>
      <c r="J61" s="40" t="s">
        <v>75</v>
      </c>
    </row>
    <row r="62" spans="1:10">
      <c r="A62" s="170">
        <v>31</v>
      </c>
      <c r="B62" s="97">
        <f>VLOOKUP(C62,Список!$B$4:$AB$143,26,0)</f>
        <v>37</v>
      </c>
      <c r="C62" s="39" t="str">
        <f>Список!B76</f>
        <v>Лютые чушки</v>
      </c>
      <c r="D62" s="39" t="str">
        <f>Список!C76</f>
        <v>Федосов Филипп</v>
      </c>
      <c r="E62" s="51">
        <f>VLOOKUP(C62,Список!$B$4:$AB$143,25,0)</f>
        <v>13.109065934065933</v>
      </c>
      <c r="F62" s="97">
        <f>VLOOKUP(C62,Список!$B$4:$AB$143,27,0)</f>
        <v>6</v>
      </c>
      <c r="H62" s="97">
        <v>37</v>
      </c>
      <c r="I62" s="39" t="s">
        <v>132</v>
      </c>
      <c r="J62" s="39" t="s">
        <v>133</v>
      </c>
    </row>
    <row r="63" spans="1:10">
      <c r="A63" s="171"/>
      <c r="B63" s="98"/>
      <c r="C63" s="40"/>
      <c r="D63" s="40" t="str">
        <f>Список!C77</f>
        <v>Алешина Мария</v>
      </c>
      <c r="E63" s="51">
        <f>VLOOKUP(C62,Список!$B$4:$AB$143,25,0)</f>
        <v>13.109065934065933</v>
      </c>
      <c r="F63" s="83">
        <f ca="1">OFFSET(Список!$Z$3,MATCH(C62,Список!$B$4:$B$143,0)+1,0)</f>
        <v>2.011574074074074E-2</v>
      </c>
      <c r="H63" s="98"/>
      <c r="I63" s="40"/>
      <c r="J63" s="40" t="s">
        <v>134</v>
      </c>
    </row>
    <row r="64" spans="1:10">
      <c r="A64" s="170">
        <v>32</v>
      </c>
      <c r="B64" s="97">
        <f>VLOOKUP(C64,Список!$B$4:$AB$143,26,0)</f>
        <v>46</v>
      </c>
      <c r="C64" s="39" t="str">
        <f>Список!B94</f>
        <v>Скиф</v>
      </c>
      <c r="D64" s="39" t="str">
        <f>Список!C94</f>
        <v>Камалов Александр</v>
      </c>
      <c r="E64" s="51">
        <f>VLOOKUP(C64,Список!$B$4:$AB$143,25,0)</f>
        <v>12.847859037514208</v>
      </c>
      <c r="F64" s="97">
        <f>VLOOKUP(C64,Список!$B$4:$AB$143,27,0)</f>
        <v>6</v>
      </c>
      <c r="H64" s="97">
        <v>46</v>
      </c>
      <c r="I64" s="39" t="s">
        <v>159</v>
      </c>
      <c r="J64" s="39" t="s">
        <v>160</v>
      </c>
    </row>
    <row r="65" spans="1:10">
      <c r="A65" s="171"/>
      <c r="B65" s="98"/>
      <c r="C65" s="40"/>
      <c r="D65" s="40" t="str">
        <f>Список!C95</f>
        <v>Дементьев Игорь</v>
      </c>
      <c r="E65" s="51">
        <f>VLOOKUP(C64,Список!$B$4:$AB$143,25,0)</f>
        <v>12.847859037514208</v>
      </c>
      <c r="F65" s="83">
        <f ca="1">OFFSET(Список!$Z$3,MATCH(C64,Список!$B$4:$B$143,0)+1,0)</f>
        <v>1.6921296296296292E-2</v>
      </c>
      <c r="H65" s="98"/>
      <c r="I65" s="40"/>
      <c r="J65" s="40" t="s">
        <v>161</v>
      </c>
    </row>
    <row r="66" spans="1:10">
      <c r="A66" s="170">
        <v>33</v>
      </c>
      <c r="B66" s="97">
        <f>VLOOKUP(C66,Список!$B$4:$AB$143,26,0)</f>
        <v>32</v>
      </c>
      <c r="C66" s="39" t="str">
        <f>Список!B66</f>
        <v>КАиС МЭИ 1</v>
      </c>
      <c r="D66" s="39" t="str">
        <f>Список!C66</f>
        <v>Андриянова Екатерина</v>
      </c>
      <c r="E66" s="51">
        <f>VLOOKUP(C66,Список!$B$4:$AB$143,25,0)</f>
        <v>10.962144751799924</v>
      </c>
      <c r="F66" s="97">
        <f>VLOOKUP(C66,Список!$B$4:$AB$143,27,0)</f>
        <v>7</v>
      </c>
      <c r="H66" s="97">
        <v>32</v>
      </c>
      <c r="I66" s="39" t="s">
        <v>116</v>
      </c>
      <c r="J66" s="39" t="s">
        <v>117</v>
      </c>
    </row>
    <row r="67" spans="1:10">
      <c r="A67" s="171"/>
      <c r="B67" s="98"/>
      <c r="C67" s="40"/>
      <c r="D67" s="40" t="str">
        <f>Список!C67</f>
        <v>Мосина Ксения</v>
      </c>
      <c r="E67" s="51">
        <f>VLOOKUP(C66,Список!$B$4:$AB$143,25,0)</f>
        <v>10.962144751799924</v>
      </c>
      <c r="F67" s="83">
        <f ca="1">OFFSET(Список!$Z$3,MATCH(C66,Список!$B$4:$B$143,0)+1,0)</f>
        <v>1.5682870370370368E-2</v>
      </c>
      <c r="H67" s="98"/>
      <c r="I67" s="40"/>
      <c r="J67" s="40" t="s">
        <v>118</v>
      </c>
    </row>
    <row r="68" spans="1:10">
      <c r="A68" s="170">
        <v>34</v>
      </c>
      <c r="B68" s="97">
        <f>VLOOKUP(C68,Список!$B$4:$AB$143,26,0)</f>
        <v>42</v>
      </c>
      <c r="C68" s="39" t="str">
        <f>Список!B86</f>
        <v>Rapid Garlic</v>
      </c>
      <c r="D68" s="39" t="str">
        <f>Список!C86</f>
        <v>Щукин Александр</v>
      </c>
      <c r="E68" s="51">
        <f>VLOOKUP(C68,Список!$B$4:$AB$143,25,0)</f>
        <v>10.722859037514208</v>
      </c>
      <c r="F68" s="97">
        <f>VLOOKUP(C68,Список!$B$4:$AB$143,27,0)</f>
        <v>5</v>
      </c>
      <c r="H68" s="97">
        <v>42</v>
      </c>
      <c r="I68" s="39" t="s">
        <v>146</v>
      </c>
      <c r="J68" s="39" t="s">
        <v>147</v>
      </c>
    </row>
    <row r="69" spans="1:10">
      <c r="A69" s="171"/>
      <c r="B69" s="98"/>
      <c r="C69" s="40"/>
      <c r="D69" s="40" t="str">
        <f>Список!C87</f>
        <v>Руткевич Александр</v>
      </c>
      <c r="E69" s="51">
        <f>VLOOKUP(C68,Список!$B$4:$AB$143,25,0)</f>
        <v>10.722859037514208</v>
      </c>
      <c r="F69" s="83">
        <f ca="1">OFFSET(Список!$Z$3,MATCH(C68,Список!$B$4:$B$143,0)+1,0)</f>
        <v>1.4861111111111111E-2</v>
      </c>
      <c r="H69" s="98"/>
      <c r="I69" s="40"/>
      <c r="J69" s="40" t="s">
        <v>250</v>
      </c>
    </row>
    <row r="70" spans="1:10">
      <c r="A70" s="170">
        <v>35</v>
      </c>
      <c r="B70" s="97">
        <f>VLOOKUP(C70,Список!$B$4:$AB$143,26,0)</f>
        <v>15</v>
      </c>
      <c r="C70" s="39" t="str">
        <f>Список!B32</f>
        <v>Цитадель</v>
      </c>
      <c r="D70" s="39" t="str">
        <f>Список!C32</f>
        <v>Жидков Д.Н.</v>
      </c>
      <c r="E70" s="51">
        <f>VLOOKUP(C70,Список!$B$4:$AB$143,25,0)</f>
        <v>10.527055352055353</v>
      </c>
      <c r="F70" s="97">
        <f>VLOOKUP(C70,Список!$B$4:$AB$143,27,0)</f>
        <v>5</v>
      </c>
      <c r="H70" s="97">
        <v>15</v>
      </c>
      <c r="I70" s="39" t="s">
        <v>62</v>
      </c>
      <c r="J70" s="39" t="s">
        <v>63</v>
      </c>
    </row>
    <row r="71" spans="1:10">
      <c r="A71" s="171"/>
      <c r="B71" s="98"/>
      <c r="C71" s="40"/>
      <c r="D71" s="40" t="str">
        <f>Список!C33</f>
        <v>Войтюк М.С</v>
      </c>
      <c r="E71" s="51">
        <f>VLOOKUP(C70,Список!$B$4:$AB$143,25,0)</f>
        <v>10.527055352055353</v>
      </c>
      <c r="F71" s="83">
        <f ca="1">OFFSET(Список!$Z$3,MATCH(C70,Список!$B$4:$B$143,0)+1,0)</f>
        <v>1.5115740740740742E-2</v>
      </c>
      <c r="H71" s="98"/>
      <c r="I71" s="40"/>
      <c r="J71" s="40" t="s">
        <v>66</v>
      </c>
    </row>
    <row r="72" spans="1:10">
      <c r="A72" s="170">
        <v>36</v>
      </c>
      <c r="B72" s="97">
        <f>VLOOKUP(C72,Список!$B$4:$AB$143,26,0)</f>
        <v>54</v>
      </c>
      <c r="C72" s="39" t="str">
        <f>Список!B110</f>
        <v>ТК Ирбис</v>
      </c>
      <c r="D72" s="39" t="str">
        <f>Список!C110</f>
        <v>Журавлев Михаил</v>
      </c>
      <c r="E72" s="51">
        <f>VLOOKUP(C72,Список!$B$4:$AB$143,25,0)</f>
        <v>10.290716180371351</v>
      </c>
      <c r="F72" s="97">
        <f>VLOOKUP(C72,Список!$B$4:$AB$143,27,0)</f>
        <v>5</v>
      </c>
      <c r="H72" s="97">
        <v>54</v>
      </c>
      <c r="I72" s="39" t="s">
        <v>186</v>
      </c>
      <c r="J72" s="39" t="s">
        <v>187</v>
      </c>
    </row>
    <row r="73" spans="1:10">
      <c r="A73" s="171"/>
      <c r="B73" s="98"/>
      <c r="C73" s="40"/>
      <c r="D73" s="40" t="str">
        <f>Список!C111</f>
        <v>Чепик Михаил</v>
      </c>
      <c r="E73" s="51">
        <f>VLOOKUP(C72,Список!$B$4:$AB$143,25,0)</f>
        <v>10.290716180371351</v>
      </c>
      <c r="F73" s="83">
        <f ca="1">OFFSET(Список!$Z$3,MATCH(C72,Список!$B$4:$B$143,0)+1,0)</f>
        <v>1.1608796296296296E-2</v>
      </c>
      <c r="H73" s="98"/>
      <c r="I73" s="40"/>
      <c r="J73" s="40" t="s">
        <v>189</v>
      </c>
    </row>
    <row r="74" spans="1:10">
      <c r="A74" s="170">
        <v>37</v>
      </c>
      <c r="B74" s="97">
        <f>VLOOKUP(C74,Список!$B$4:$AB$143,26,0)</f>
        <v>12</v>
      </c>
      <c r="C74" s="39" t="str">
        <f>Список!B26</f>
        <v>Вагончики</v>
      </c>
      <c r="D74" s="39" t="str">
        <f>Список!C26</f>
        <v>Куркин Сергей</v>
      </c>
      <c r="E74" s="51">
        <f>VLOOKUP(C74,Список!$B$4:$AB$143,25,0)</f>
        <v>9.7764304660856389</v>
      </c>
      <c r="F74" s="97">
        <f>VLOOKUP(C74,Список!$B$4:$AB$143,27,0)</f>
        <v>4</v>
      </c>
      <c r="H74" s="97">
        <v>12</v>
      </c>
      <c r="I74" s="39" t="s">
        <v>49</v>
      </c>
      <c r="J74" s="39" t="s">
        <v>50</v>
      </c>
    </row>
    <row r="75" spans="1:10">
      <c r="A75" s="171"/>
      <c r="B75" s="98"/>
      <c r="C75" s="40"/>
      <c r="D75" s="40" t="str">
        <f>Список!C27</f>
        <v>Илья Емелин</v>
      </c>
      <c r="E75" s="51">
        <f>VLOOKUP(C74,Список!$B$4:$AB$143,25,0)</f>
        <v>9.7764304660856389</v>
      </c>
      <c r="F75" s="83">
        <f ca="1">OFFSET(Список!$Z$3,MATCH(C74,Список!$B$4:$B$143,0)+1,0)</f>
        <v>9.479166666666667E-3</v>
      </c>
      <c r="H75" s="98"/>
      <c r="I75" s="40"/>
      <c r="J75" s="40" t="s">
        <v>51</v>
      </c>
    </row>
    <row r="76" spans="1:10">
      <c r="A76" s="170">
        <v>38</v>
      </c>
      <c r="B76" s="97">
        <f>VLOOKUP(C76,Список!$B$4:$AB$143,26,0)</f>
        <v>57</v>
      </c>
      <c r="C76" s="39" t="str">
        <f>Список!B116</f>
        <v>Коррозия мозга</v>
      </c>
      <c r="D76" s="39" t="str">
        <f>Список!C116</f>
        <v>Жердев Кирилл</v>
      </c>
      <c r="E76" s="51">
        <f>VLOOKUP(C76,Список!$B$4:$AB$143,25,0)</f>
        <v>9.6648373069425695</v>
      </c>
      <c r="F76" s="97">
        <f>VLOOKUP(C76,Список!$B$4:$AB$143,27,0)</f>
        <v>4</v>
      </c>
      <c r="H76" s="97">
        <v>57</v>
      </c>
      <c r="I76" s="39" t="s">
        <v>196</v>
      </c>
      <c r="J76" s="39" t="s">
        <v>197</v>
      </c>
    </row>
    <row r="77" spans="1:10">
      <c r="A77" s="171"/>
      <c r="B77" s="98"/>
      <c r="C77" s="40"/>
      <c r="D77" s="40" t="str">
        <f>Список!C117</f>
        <v>Упоров Дмитрий</v>
      </c>
      <c r="E77" s="51">
        <f>VLOOKUP(C76,Список!$B$4:$AB$143,25,0)</f>
        <v>9.6648373069425695</v>
      </c>
      <c r="F77" s="83">
        <f ca="1">OFFSET(Список!$Z$3,MATCH(C76,Список!$B$4:$B$143,0)+1,0)</f>
        <v>9.8842592592592593E-3</v>
      </c>
      <c r="H77" s="98"/>
      <c r="I77" s="40"/>
      <c r="J77" s="40" t="s">
        <v>198</v>
      </c>
    </row>
    <row r="78" spans="1:10">
      <c r="A78" s="170">
        <v>39</v>
      </c>
      <c r="B78" s="97">
        <f>VLOOKUP(C78,Список!$B$4:$AB$143,26,0)</f>
        <v>6</v>
      </c>
      <c r="C78" s="39" t="str">
        <f>Список!B14</f>
        <v>1.5 кг чистого 7с</v>
      </c>
      <c r="D78" s="39" t="str">
        <f>Список!C14</f>
        <v>Гетьман Андрей</v>
      </c>
      <c r="E78" s="51">
        <f>VLOOKUP(C78,Список!$B$4:$AB$143,25,0)</f>
        <v>9.1944198840750566</v>
      </c>
      <c r="F78" s="97">
        <f>VLOOKUP(C78,Список!$B$4:$AB$143,27,0)</f>
        <v>4</v>
      </c>
      <c r="H78" s="97">
        <v>6</v>
      </c>
      <c r="I78" s="39" t="s">
        <v>27</v>
      </c>
      <c r="J78" s="39" t="s">
        <v>28</v>
      </c>
    </row>
    <row r="79" spans="1:10">
      <c r="A79" s="171"/>
      <c r="B79" s="98"/>
      <c r="C79" s="40"/>
      <c r="D79" s="40" t="str">
        <f>Список!C15</f>
        <v>Поляков Михаил</v>
      </c>
      <c r="E79" s="51">
        <f>VLOOKUP(C78,Список!$B$4:$AB$143,25,0)</f>
        <v>9.1944198840750566</v>
      </c>
      <c r="F79" s="83">
        <f ca="1">OFFSET(Список!$Z$3,MATCH(C78,Список!$B$4:$B$143,0)+1,0)</f>
        <v>7.7083333333333335E-3</v>
      </c>
      <c r="H79" s="98"/>
      <c r="I79" s="40"/>
      <c r="J79" s="40" t="s">
        <v>30</v>
      </c>
    </row>
    <row r="80" spans="1:10">
      <c r="A80" s="170">
        <v>40</v>
      </c>
      <c r="B80" s="97">
        <f>VLOOKUP(C80,Список!$B$4:$AB$143,26,0)</f>
        <v>58</v>
      </c>
      <c r="C80" s="39" t="str">
        <f>Список!B118</f>
        <v>Коляныч</v>
      </c>
      <c r="D80" s="39" t="str">
        <f>Список!C118</f>
        <v>Степанов Николай</v>
      </c>
      <c r="E80" s="51">
        <f>VLOOKUP(C80,Список!$B$4:$AB$143,25,0)</f>
        <v>8.962144751799924</v>
      </c>
      <c r="F80" s="97">
        <f>VLOOKUP(C80,Список!$B$4:$AB$143,27,0)</f>
        <v>6</v>
      </c>
      <c r="H80" s="97">
        <v>58</v>
      </c>
      <c r="I80" s="39" t="s">
        <v>199</v>
      </c>
      <c r="J80" s="39" t="s">
        <v>200</v>
      </c>
    </row>
    <row r="81" spans="1:13">
      <c r="A81" s="171"/>
      <c r="B81" s="98"/>
      <c r="C81" s="40"/>
      <c r="D81" s="40" t="str">
        <f>Список!C119</f>
        <v>Лебедев Николай</v>
      </c>
      <c r="E81" s="51">
        <f>VLOOKUP(C80,Список!$B$4:$AB$143,25,0)</f>
        <v>8.962144751799924</v>
      </c>
      <c r="F81" s="83">
        <f ca="1">OFFSET(Список!$Z$3,MATCH(C80,Список!$B$4:$B$143,0)+1,0)</f>
        <v>1.0486111111111111E-2</v>
      </c>
      <c r="H81" s="98"/>
      <c r="I81" s="40"/>
      <c r="J81" s="40" t="s">
        <v>203</v>
      </c>
    </row>
    <row r="82" spans="1:13">
      <c r="A82" s="170">
        <v>41</v>
      </c>
      <c r="B82" s="97">
        <f>VLOOKUP(C82,Список!$B$4:$AB$143,26,0)</f>
        <v>38</v>
      </c>
      <c r="C82" s="39" t="str">
        <f>Список!B78</f>
        <v>Ёши Накамура</v>
      </c>
      <c r="D82" s="39" t="str">
        <f>Список!C78</f>
        <v>Казаков Дмитрий</v>
      </c>
      <c r="E82" s="51">
        <f>VLOOKUP(C82,Список!$B$4:$AB$143,25,0)</f>
        <v>8.5483516483516482</v>
      </c>
      <c r="F82" s="97">
        <f>VLOOKUP(C82,Список!$B$4:$AB$143,27,0)</f>
        <v>6</v>
      </c>
      <c r="H82" s="97">
        <v>38</v>
      </c>
      <c r="I82" s="39" t="s">
        <v>135</v>
      </c>
      <c r="J82" s="39" t="s">
        <v>136</v>
      </c>
      <c r="M82">
        <v>2</v>
      </c>
    </row>
    <row r="83" spans="1:13">
      <c r="A83" s="171"/>
      <c r="B83" s="98"/>
      <c r="C83" s="40"/>
      <c r="D83" s="40" t="str">
        <f>Список!C79</f>
        <v>Береснев Дмитрий</v>
      </c>
      <c r="E83" s="51">
        <f>VLOOKUP(C82,Список!$B$4:$AB$143,25,0)</f>
        <v>8.5483516483516482</v>
      </c>
      <c r="F83" s="83">
        <f ca="1">OFFSET(Список!$Z$3,MATCH(C82,Список!$B$4:$B$143,0)+1,0)</f>
        <v>1.7685185185185186E-2</v>
      </c>
      <c r="H83" s="98"/>
      <c r="I83" s="40"/>
      <c r="J83" s="40" t="s">
        <v>137</v>
      </c>
    </row>
    <row r="84" spans="1:13">
      <c r="A84" s="170">
        <v>42</v>
      </c>
      <c r="B84" s="97">
        <f>VLOOKUP(C84,Список!$B$4:$AB$143,26,0)</f>
        <v>55</v>
      </c>
      <c r="C84" s="39" t="str">
        <f>Список!B112</f>
        <v>Малыш и Карлсон</v>
      </c>
      <c r="D84" s="39" t="str">
        <f>Список!C112</f>
        <v>Суховольский Борис</v>
      </c>
      <c r="E84" s="51">
        <f>VLOOKUP(C84,Список!$B$4:$AB$143,25,0)</f>
        <v>8.4233516483516482</v>
      </c>
      <c r="F84" s="97">
        <f>VLOOKUP(C84,Список!$B$4:$AB$143,27,0)</f>
        <v>6</v>
      </c>
      <c r="H84" s="97">
        <v>55</v>
      </c>
      <c r="I84" s="39" t="s">
        <v>190</v>
      </c>
      <c r="J84" s="39" t="s">
        <v>191</v>
      </c>
    </row>
    <row r="85" spans="1:13">
      <c r="A85" s="171"/>
      <c r="B85" s="98"/>
      <c r="C85" s="40"/>
      <c r="D85" s="40" t="str">
        <f>Список!C113</f>
        <v>Федоров Леонид</v>
      </c>
      <c r="E85" s="51">
        <f>VLOOKUP(C84,Список!$B$4:$AB$143,25,0)</f>
        <v>8.4233516483516482</v>
      </c>
      <c r="F85" s="83">
        <f ca="1">OFFSET(Список!$Z$3,MATCH(C84,Список!$B$4:$B$143,0)+1,0)</f>
        <v>1.5335648148148147E-2</v>
      </c>
      <c r="H85" s="98"/>
      <c r="I85" s="40"/>
      <c r="J85" s="40" t="s">
        <v>192</v>
      </c>
    </row>
    <row r="86" spans="1:13">
      <c r="A86" s="170">
        <v>43</v>
      </c>
      <c r="B86" s="97">
        <f>VLOOKUP(C86,Список!$B$4:$AB$143,26,0)</f>
        <v>2</v>
      </c>
      <c r="C86" s="39" t="str">
        <f>Список!B6</f>
        <v>МакГУ</v>
      </c>
      <c r="D86" s="39" t="str">
        <f>Список!C6</f>
        <v>Виноградов Дмитрий</v>
      </c>
      <c r="E86" s="51">
        <f>VLOOKUP(C86,Список!$B$4:$AB$143,25,0)</f>
        <v>8.1626373626373621</v>
      </c>
      <c r="F86" s="97">
        <f>VLOOKUP(C86,Список!$B$4:$AB$143,27,0)</f>
        <v>3</v>
      </c>
      <c r="H86" s="97">
        <v>2</v>
      </c>
      <c r="I86" s="39" t="s">
        <v>9</v>
      </c>
      <c r="J86" s="39" t="s">
        <v>10</v>
      </c>
    </row>
    <row r="87" spans="1:13">
      <c r="A87" s="171"/>
      <c r="B87" s="98"/>
      <c r="C87" s="40"/>
      <c r="D87" s="40" t="str">
        <f>Список!C7</f>
        <v>Мулюкин Павел</v>
      </c>
      <c r="E87" s="51">
        <f>VLOOKUP(C86,Список!$B$4:$AB$143,25,0)</f>
        <v>8.1626373626373621</v>
      </c>
      <c r="F87" s="83">
        <f ca="1">OFFSET(Список!$Z$3,MATCH(C86,Список!$B$4:$B$143,0)+1,0)</f>
        <v>8.2870370370370372E-3</v>
      </c>
      <c r="H87" s="98"/>
      <c r="I87" s="40"/>
      <c r="J87" s="40" t="s">
        <v>13</v>
      </c>
    </row>
    <row r="88" spans="1:13">
      <c r="A88" s="170">
        <v>44</v>
      </c>
      <c r="B88" s="97">
        <f>VLOOKUP(C88,Список!$B$4:$AB$143,26,0)</f>
        <v>27</v>
      </c>
      <c r="C88" s="39" t="str">
        <f>Список!B56</f>
        <v>"Жэстачайшыя"</v>
      </c>
      <c r="D88" s="39" t="str">
        <f>Список!C56</f>
        <v>Губин Олег</v>
      </c>
      <c r="E88" s="51">
        <f>VLOOKUP(C88,Список!$B$4:$AB$143,25,0)</f>
        <v>7.727055352055352</v>
      </c>
      <c r="F88" s="97">
        <f>VLOOKUP(C88,Список!$B$4:$AB$143,27,0)</f>
        <v>4</v>
      </c>
      <c r="H88" s="97">
        <v>27</v>
      </c>
      <c r="I88" s="39" t="s">
        <v>101</v>
      </c>
      <c r="J88" s="39" t="s">
        <v>102</v>
      </c>
    </row>
    <row r="89" spans="1:13">
      <c r="A89" s="171"/>
      <c r="B89" s="98"/>
      <c r="C89" s="40"/>
      <c r="D89" s="40" t="str">
        <f>Список!C57</f>
        <v>Дедюшко Никита</v>
      </c>
      <c r="E89" s="51">
        <f>VLOOKUP(C88,Список!$B$4:$AB$143,25,0)</f>
        <v>7.727055352055352</v>
      </c>
      <c r="F89" s="83">
        <f ca="1">OFFSET(Список!$Z$3,MATCH(C88,Список!$B$4:$B$143,0)+1,0)</f>
        <v>9.3287037037037036E-3</v>
      </c>
      <c r="H89" s="98"/>
      <c r="I89" s="40"/>
      <c r="J89" s="40" t="s">
        <v>105</v>
      </c>
    </row>
    <row r="90" spans="1:13">
      <c r="A90" s="170">
        <v>45</v>
      </c>
      <c r="B90" s="97">
        <f>VLOOKUP(C90,Список!$B$4:$AB$143,26,0)</f>
        <v>26</v>
      </c>
      <c r="C90" s="39" t="str">
        <f>Список!B54</f>
        <v>Весёлые Овощи</v>
      </c>
      <c r="D90" s="39" t="str">
        <f>Список!C54</f>
        <v>Арнаутов Даниил</v>
      </c>
      <c r="E90" s="51">
        <f>VLOOKUP(C90,Список!$B$4:$AB$143,25,0)</f>
        <v>7.5611336032388659</v>
      </c>
      <c r="F90" s="97">
        <f>VLOOKUP(C90,Список!$B$4:$AB$143,27,0)</f>
        <v>3</v>
      </c>
      <c r="H90" s="97">
        <v>26</v>
      </c>
      <c r="I90" s="39" t="s">
        <v>97</v>
      </c>
      <c r="J90" s="39" t="s">
        <v>98</v>
      </c>
    </row>
    <row r="91" spans="1:13">
      <c r="A91" s="171"/>
      <c r="B91" s="98"/>
      <c r="C91" s="40"/>
      <c r="D91" s="40" t="str">
        <f>Список!C55</f>
        <v>Борисенко Евгений</v>
      </c>
      <c r="E91" s="51">
        <f>VLOOKUP(C90,Список!$B$4:$AB$143,25,0)</f>
        <v>7.5611336032388659</v>
      </c>
      <c r="F91" s="83">
        <f ca="1">OFFSET(Список!$Z$3,MATCH(C90,Список!$B$4:$B$143,0)+1,0)</f>
        <v>8.564814814814815E-3</v>
      </c>
      <c r="H91" s="98"/>
      <c r="I91" s="40"/>
      <c r="J91" s="40" t="s">
        <v>100</v>
      </c>
    </row>
    <row r="92" spans="1:13">
      <c r="A92" s="170">
        <v>46</v>
      </c>
      <c r="B92" s="97">
        <f>VLOOKUP(C92,Список!$B$4:$AB$143,26,0)</f>
        <v>52</v>
      </c>
      <c r="C92" s="39" t="str">
        <f>Список!B106</f>
        <v>Макс&amp;Леха</v>
      </c>
      <c r="D92" s="39" t="str">
        <f>Список!C106</f>
        <v>Карпук Алексей</v>
      </c>
      <c r="E92" s="51">
        <f>VLOOKUP(C92,Список!$B$4:$AB$143,25,0)</f>
        <v>7.4907161803713525</v>
      </c>
      <c r="F92" s="97">
        <f>VLOOKUP(C92,Список!$B$4:$AB$143,27,0)</f>
        <v>4</v>
      </c>
      <c r="H92" s="97">
        <v>52</v>
      </c>
      <c r="I92" s="39" t="s">
        <v>176</v>
      </c>
      <c r="J92" s="39" t="s">
        <v>177</v>
      </c>
    </row>
    <row r="93" spans="1:13">
      <c r="A93" s="171"/>
      <c r="B93" s="98"/>
      <c r="C93" s="40"/>
      <c r="D93" s="40" t="str">
        <f>Список!C107</f>
        <v>Михайлов Максим</v>
      </c>
      <c r="E93" s="51">
        <f>VLOOKUP(C92,Список!$B$4:$AB$143,25,0)</f>
        <v>7.4907161803713525</v>
      </c>
      <c r="F93" s="83">
        <f ca="1">OFFSET(Список!$Z$3,MATCH(C92,Список!$B$4:$B$143,0)+1,0)</f>
        <v>6.5393518518518517E-3</v>
      </c>
      <c r="H93" s="98"/>
      <c r="I93" s="40"/>
      <c r="J93" s="40" t="s">
        <v>180</v>
      </c>
    </row>
    <row r="94" spans="1:13">
      <c r="A94" s="170">
        <v>47</v>
      </c>
      <c r="B94" s="97">
        <f>VLOOKUP(C94,Список!$B$4:$AB$143,26,0)</f>
        <v>63</v>
      </c>
      <c r="C94" s="39" t="str">
        <f>Список!B128</f>
        <v xml:space="preserve">Геннадичь </v>
      </c>
      <c r="D94" s="39" t="str">
        <f>Список!C128</f>
        <v>Сазонов Дмитрий</v>
      </c>
      <c r="E94" s="51">
        <f>VLOOKUP(C94,Список!$B$4:$AB$143,25,0)</f>
        <v>7.4907161803713525</v>
      </c>
      <c r="F94" s="97">
        <f>VLOOKUP(C94,Список!$B$4:$AB$143,27,0)</f>
        <v>4</v>
      </c>
      <c r="H94" s="97">
        <v>63</v>
      </c>
      <c r="I94" s="39" t="s">
        <v>214</v>
      </c>
      <c r="J94" s="39" t="s">
        <v>215</v>
      </c>
    </row>
    <row r="95" spans="1:13">
      <c r="A95" s="171"/>
      <c r="B95" s="98"/>
      <c r="C95" s="40"/>
      <c r="D95" s="40" t="str">
        <f>Список!C129</f>
        <v>Нарватова Юлия</v>
      </c>
      <c r="E95" s="51">
        <f>VLOOKUP(C94,Список!$B$4:$AB$143,25,0)</f>
        <v>7.4907161803713525</v>
      </c>
      <c r="F95" s="83">
        <f ca="1">OFFSET(Список!$Z$3,MATCH(C94,Список!$B$4:$B$143,0)+1,0)</f>
        <v>8.2523148148148148E-3</v>
      </c>
      <c r="H95" s="98"/>
      <c r="I95" s="40"/>
      <c r="J95" s="40" t="s">
        <v>216</v>
      </c>
    </row>
    <row r="96" spans="1:13">
      <c r="A96" s="170">
        <v>48</v>
      </c>
      <c r="B96" s="97">
        <f>VLOOKUP(C96,Список!$B$4:$AB$143,26,0)</f>
        <v>4</v>
      </c>
      <c r="C96" s="39" t="str">
        <f>Список!B10</f>
        <v>Pigs on the Wing</v>
      </c>
      <c r="D96" s="39" t="str">
        <f>Список!C10</f>
        <v>Сушанек Лев</v>
      </c>
      <c r="E96" s="51">
        <f>VLOOKUP(C96,Список!$B$4:$AB$143,25,0)</f>
        <v>7.4907161803713525</v>
      </c>
      <c r="F96" s="97">
        <f>VLOOKUP(C96,Список!$B$4:$AB$143,27,0)</f>
        <v>4</v>
      </c>
      <c r="H96" s="97">
        <v>4</v>
      </c>
      <c r="I96" s="39" t="s">
        <v>18</v>
      </c>
      <c r="J96" s="39" t="s">
        <v>19</v>
      </c>
    </row>
    <row r="97" spans="1:10">
      <c r="A97" s="171"/>
      <c r="B97" s="98"/>
      <c r="C97" s="40"/>
      <c r="D97" s="40" t="str">
        <f>Список!C11</f>
        <v>Мария Чугуева</v>
      </c>
      <c r="E97" s="51">
        <f>VLOOKUP(C96,Список!$B$4:$AB$143,25,0)</f>
        <v>7.4907161803713525</v>
      </c>
      <c r="F97" s="83">
        <f ca="1">OFFSET(Список!$Z$3,MATCH(C96,Список!$B$4:$B$143,0)+1,0)</f>
        <v>1.4120370370370368E-2</v>
      </c>
      <c r="H97" s="98"/>
      <c r="I97" s="40"/>
      <c r="J97" s="40" t="s">
        <v>22</v>
      </c>
    </row>
    <row r="98" spans="1:10">
      <c r="A98" s="170">
        <v>49</v>
      </c>
      <c r="B98" s="97">
        <f>VLOOKUP(C98,Список!$B$4:$AB$143,26,0)</f>
        <v>69</v>
      </c>
      <c r="C98" s="39" t="str">
        <f>Список!B140</f>
        <v>Два Слэша</v>
      </c>
      <c r="D98" s="39" t="str">
        <f>Список!C140</f>
        <v>Абрашитова Ксения</v>
      </c>
      <c r="E98" s="51">
        <f>VLOOKUP(C98,Список!$B$4:$AB$143,25,0)</f>
        <v>7.476923076923077</v>
      </c>
      <c r="F98" s="97">
        <f>VLOOKUP(C98,Список!$B$4:$AB$143,27,0)</f>
        <v>5</v>
      </c>
      <c r="H98" s="97">
        <v>69</v>
      </c>
      <c r="I98" s="39" t="s">
        <v>234</v>
      </c>
      <c r="J98" s="39" t="s">
        <v>235</v>
      </c>
    </row>
    <row r="99" spans="1:10">
      <c r="A99" s="171"/>
      <c r="B99" s="98"/>
      <c r="C99" s="40"/>
      <c r="D99" s="40" t="str">
        <f>Список!C141</f>
        <v>Лавренов Никита</v>
      </c>
      <c r="E99" s="51">
        <f>VLOOKUP(C98,Список!$B$4:$AB$143,25,0)</f>
        <v>7.476923076923077</v>
      </c>
      <c r="F99" s="83">
        <f ca="1">OFFSET(Список!$Z$3,MATCH(C98,Список!$B$4:$B$143,0)+1,0)</f>
        <v>1.3981481481481482E-2</v>
      </c>
      <c r="H99" s="98"/>
      <c r="I99" s="40"/>
      <c r="J99" s="40" t="s">
        <v>236</v>
      </c>
    </row>
    <row r="100" spans="1:10">
      <c r="A100" s="170">
        <v>50</v>
      </c>
      <c r="B100" s="97">
        <f>VLOOKUP(C100,Список!$B$4:$AB$143,26,0)</f>
        <v>30</v>
      </c>
      <c r="C100" s="39" t="str">
        <f>Список!B62</f>
        <v>КАиС МЭИ</v>
      </c>
      <c r="D100" s="39" t="str">
        <f>Список!C62</f>
        <v xml:space="preserve">Леонкин Сергей </v>
      </c>
      <c r="E100" s="51">
        <f>VLOOKUP(C100,Список!$B$4:$AB$143,25,0)</f>
        <v>7.1944198840750566</v>
      </c>
      <c r="F100" s="97">
        <f>VLOOKUP(C100,Список!$B$4:$AB$143,27,0)</f>
        <v>3</v>
      </c>
      <c r="H100" s="97">
        <v>30</v>
      </c>
      <c r="I100" s="39" t="s">
        <v>40</v>
      </c>
      <c r="J100" s="39" t="s">
        <v>111</v>
      </c>
    </row>
    <row r="101" spans="1:10">
      <c r="A101" s="171"/>
      <c r="B101" s="98"/>
      <c r="C101" s="40"/>
      <c r="D101" s="40" t="str">
        <f>Список!C63</f>
        <v>Лазарев Николай</v>
      </c>
      <c r="E101" s="51">
        <f>VLOOKUP(C100,Список!$B$4:$AB$143,25,0)</f>
        <v>7.1944198840750566</v>
      </c>
      <c r="F101" s="83">
        <f ca="1">OFFSET(Список!$Z$3,MATCH(C100,Список!$B$4:$B$143,0)+1,0)</f>
        <v>7.129629629629629E-3</v>
      </c>
      <c r="H101" s="98"/>
      <c r="I101" s="40"/>
      <c r="J101" s="40" t="s">
        <v>112</v>
      </c>
    </row>
    <row r="102" spans="1:10">
      <c r="A102" s="170">
        <v>51</v>
      </c>
      <c r="B102" s="97">
        <f>VLOOKUP(C102,Список!$B$4:$AB$143,26,0)</f>
        <v>53</v>
      </c>
      <c r="C102" s="39" t="str">
        <f>Список!B108</f>
        <v>КАиС МЭИ 3</v>
      </c>
      <c r="D102" s="39" t="str">
        <f>Список!C108</f>
        <v>Султанов Максим</v>
      </c>
      <c r="E102" s="51">
        <f>VLOOKUP(C102,Список!$B$4:$AB$143,25,0)</f>
        <v>7.0769230769230766</v>
      </c>
      <c r="F102" s="97">
        <f>VLOOKUP(C102,Список!$B$4:$AB$143,27,0)</f>
        <v>4</v>
      </c>
      <c r="H102" s="97">
        <v>53</v>
      </c>
      <c r="I102" s="39" t="s">
        <v>181</v>
      </c>
      <c r="J102" s="39" t="s">
        <v>182</v>
      </c>
    </row>
    <row r="103" spans="1:10">
      <c r="A103" s="171"/>
      <c r="B103" s="98"/>
      <c r="C103" s="40"/>
      <c r="D103" s="40" t="str">
        <f>Список!C109</f>
        <v>Гальцев Вячеслав</v>
      </c>
      <c r="E103" s="51">
        <f>VLOOKUP(C102,Список!$B$4:$AB$143,25,0)</f>
        <v>7.0769230769230766</v>
      </c>
      <c r="F103" s="83">
        <f ca="1">OFFSET(Список!$Z$3,MATCH(C102,Список!$B$4:$B$143,0)+1,0)</f>
        <v>8.1018518518518514E-3</v>
      </c>
      <c r="H103" s="98"/>
      <c r="I103" s="40"/>
      <c r="J103" s="40" t="s">
        <v>184</v>
      </c>
    </row>
    <row r="104" spans="1:10">
      <c r="A104" s="170">
        <v>52</v>
      </c>
      <c r="B104" s="97">
        <f>VLOOKUP(C104,Список!$B$4:$AB$143,26,0)</f>
        <v>51</v>
      </c>
      <c r="C104" s="39" t="str">
        <f>Список!B104</f>
        <v>Ой, всё!</v>
      </c>
      <c r="D104" s="39" t="str">
        <f>Список!C104</f>
        <v>Богданова Татьяна</v>
      </c>
      <c r="E104" s="51">
        <f>VLOOKUP(C104,Список!$B$4:$AB$143,25,0)</f>
        <v>6.9483516483516476</v>
      </c>
      <c r="F104" s="97">
        <f>VLOOKUP(C104,Список!$B$4:$AB$143,27,0)</f>
        <v>4</v>
      </c>
      <c r="H104" s="97">
        <v>51</v>
      </c>
      <c r="I104" s="39" t="s">
        <v>173</v>
      </c>
      <c r="J104" s="39" t="s">
        <v>174</v>
      </c>
    </row>
    <row r="105" spans="1:10">
      <c r="A105" s="171"/>
      <c r="B105" s="98"/>
      <c r="C105" s="40"/>
      <c r="D105" s="40" t="str">
        <f>Список!C105</f>
        <v>Спасская Дарья</v>
      </c>
      <c r="E105" s="51">
        <f>VLOOKUP(C104,Список!$B$4:$AB$143,25,0)</f>
        <v>6.9483516483516476</v>
      </c>
      <c r="F105" s="83">
        <f ca="1">OFFSET(Список!$Z$3,MATCH(C104,Список!$B$4:$B$143,0)+1,0)</f>
        <v>8.773148148148148E-3</v>
      </c>
      <c r="H105" s="98"/>
      <c r="I105" s="40"/>
      <c r="J105" s="40" t="s">
        <v>175</v>
      </c>
    </row>
    <row r="106" spans="1:10">
      <c r="A106" s="170">
        <v>53</v>
      </c>
      <c r="B106" s="97">
        <f>VLOOKUP(C106,Список!$B$4:$AB$143,26,0)</f>
        <v>19</v>
      </c>
      <c r="C106" s="39" t="str">
        <f>Список!B40</f>
        <v>МИФИ</v>
      </c>
      <c r="D106" s="39" t="str">
        <f>Список!C40</f>
        <v>Гейко Роман</v>
      </c>
      <c r="E106" s="51">
        <f>VLOOKUP(C106,Список!$B$4:$AB$143,25,0)</f>
        <v>6.1483516483516478</v>
      </c>
      <c r="F106" s="97">
        <f>VLOOKUP(C106,Список!$B$4:$AB$143,27,0)</f>
        <v>4</v>
      </c>
      <c r="H106" s="97">
        <v>19</v>
      </c>
      <c r="I106" s="39" t="s">
        <v>76</v>
      </c>
      <c r="J106" s="39" t="s">
        <v>77</v>
      </c>
    </row>
    <row r="107" spans="1:10">
      <c r="A107" s="171"/>
      <c r="B107" s="98"/>
      <c r="C107" s="40"/>
      <c r="D107" s="40" t="str">
        <f>Список!C41</f>
        <v>Бауск Артём</v>
      </c>
      <c r="E107" s="51">
        <f>VLOOKUP(C106,Список!$B$4:$AB$143,25,0)</f>
        <v>6.1483516483516478</v>
      </c>
      <c r="F107" s="83">
        <f ca="1">OFFSET(Список!$Z$3,MATCH(C106,Список!$B$4:$B$143,0)+1,0)</f>
        <v>8.518518518518519E-3</v>
      </c>
      <c r="H107" s="98"/>
      <c r="I107" s="40"/>
      <c r="J107" s="40" t="s">
        <v>78</v>
      </c>
    </row>
    <row r="108" spans="1:10">
      <c r="A108" s="170">
        <v>54</v>
      </c>
      <c r="B108" s="97">
        <f>VLOOKUP(C108,Список!$B$4:$AB$143,26,0)</f>
        <v>34</v>
      </c>
      <c r="C108" s="39" t="str">
        <f>Список!B70</f>
        <v>Наоборот</v>
      </c>
      <c r="D108" s="39" t="str">
        <f>Список!C70</f>
        <v>Баутин Александр</v>
      </c>
      <c r="E108" s="51">
        <f>VLOOKUP(C108,Список!$B$4:$AB$143,25,0)</f>
        <v>5.4907161803713525</v>
      </c>
      <c r="F108" s="97">
        <f>VLOOKUP(C108,Список!$B$4:$AB$143,27,0)</f>
        <v>3</v>
      </c>
      <c r="H108" s="97">
        <v>34</v>
      </c>
      <c r="I108" s="39" t="s">
        <v>122</v>
      </c>
      <c r="J108" s="39" t="s">
        <v>123</v>
      </c>
    </row>
    <row r="109" spans="1:10">
      <c r="A109" s="171"/>
      <c r="B109" s="98"/>
      <c r="C109" s="40"/>
      <c r="D109" s="40" t="str">
        <f>Список!C71</f>
        <v>Баутина Александра</v>
      </c>
      <c r="E109" s="51">
        <f>VLOOKUP(C108,Список!$B$4:$AB$143,25,0)</f>
        <v>5.4907161803713525</v>
      </c>
      <c r="F109" s="83">
        <f ca="1">OFFSET(Список!$Z$3,MATCH(C108,Список!$B$4:$B$143,0)+1,0)</f>
        <v>4.363425925925926E-3</v>
      </c>
      <c r="H109" s="98"/>
      <c r="I109" s="40"/>
      <c r="J109" s="40" t="s">
        <v>124</v>
      </c>
    </row>
    <row r="110" spans="1:10">
      <c r="A110" s="170">
        <v>55</v>
      </c>
      <c r="B110" s="97">
        <f>VLOOKUP(C110,Список!$B$4:$AB$143,26,0)</f>
        <v>59</v>
      </c>
      <c r="C110" s="39" t="str">
        <f>Список!B120</f>
        <v xml:space="preserve">Маугли </v>
      </c>
      <c r="D110" s="39" t="str">
        <f>Список!C120</f>
        <v>Калинин Артём</v>
      </c>
      <c r="E110" s="51">
        <f>VLOOKUP(C110,Список!$B$4:$AB$143,25,0)</f>
        <v>5.4907161803713525</v>
      </c>
      <c r="F110" s="97">
        <f>VLOOKUP(C110,Список!$B$4:$AB$143,27,0)</f>
        <v>3</v>
      </c>
      <c r="H110" s="97">
        <v>59</v>
      </c>
      <c r="I110" s="39" t="s">
        <v>204</v>
      </c>
      <c r="J110" s="39" t="s">
        <v>205</v>
      </c>
    </row>
    <row r="111" spans="1:10">
      <c r="A111" s="171"/>
      <c r="B111" s="98"/>
      <c r="C111" s="40"/>
      <c r="D111" s="40" t="str">
        <f>Список!C121</f>
        <v>Труханов Павел</v>
      </c>
      <c r="E111" s="51">
        <f>VLOOKUP(C110,Список!$B$4:$AB$143,25,0)</f>
        <v>5.4907161803713525</v>
      </c>
      <c r="F111" s="83">
        <f ca="1">OFFSET(Список!$Z$3,MATCH(C110,Список!$B$4:$B$143,0)+1,0)</f>
        <v>3.7384259259259263E-3</v>
      </c>
      <c r="H111" s="98"/>
      <c r="I111" s="40"/>
      <c r="J111" s="40" t="s">
        <v>206</v>
      </c>
    </row>
    <row r="112" spans="1:10">
      <c r="A112" s="170">
        <v>56</v>
      </c>
      <c r="B112" s="97">
        <f>VLOOKUP(C112,Список!$B$4:$AB$143,26,0)</f>
        <v>24</v>
      </c>
      <c r="C112" s="39" t="str">
        <f>Список!B50</f>
        <v>Черные ястребы</v>
      </c>
      <c r="D112" s="39" t="str">
        <f>Список!C50</f>
        <v>Шапарин Николай</v>
      </c>
      <c r="E112" s="51">
        <f>VLOOKUP(C112,Список!$B$4:$AB$143,25,0)</f>
        <v>5.476923076923077</v>
      </c>
      <c r="F112" s="97">
        <f>VLOOKUP(C112,Список!$B$4:$AB$143,27,0)</f>
        <v>4</v>
      </c>
      <c r="H112" s="97">
        <v>24</v>
      </c>
      <c r="I112" s="39" t="s">
        <v>91</v>
      </c>
      <c r="J112" s="39" t="s">
        <v>92</v>
      </c>
    </row>
    <row r="113" spans="1:10">
      <c r="A113" s="171"/>
      <c r="B113" s="98"/>
      <c r="C113" s="40"/>
      <c r="D113" s="40" t="str">
        <f>Список!C51</f>
        <v>Крайнева Евгения</v>
      </c>
      <c r="E113" s="51">
        <f>VLOOKUP(C112,Список!$B$4:$AB$143,25,0)</f>
        <v>5.476923076923077</v>
      </c>
      <c r="F113" s="83">
        <f ca="1">OFFSET(Список!$Z$3,MATCH(C112,Список!$B$4:$B$143,0)+1,0)</f>
        <v>6.4236111111111117E-3</v>
      </c>
      <c r="H113" s="98"/>
      <c r="I113" s="40"/>
      <c r="J113" s="40" t="s">
        <v>93</v>
      </c>
    </row>
    <row r="114" spans="1:10">
      <c r="A114" s="170">
        <v>57</v>
      </c>
      <c r="B114" s="97">
        <f>VLOOKUP(C114,Список!$B$4:$AB$143,26,0)</f>
        <v>49</v>
      </c>
      <c r="C114" s="39" t="str">
        <f>Список!B100</f>
        <v>бесполезные телодвижения</v>
      </c>
      <c r="D114" s="39" t="str">
        <f>Список!C100</f>
        <v>Меремьянина Ю.С.</v>
      </c>
      <c r="E114" s="51">
        <f>VLOOKUP(C114,Список!$B$4:$AB$143,25,0)</f>
        <v>5.476923076923077</v>
      </c>
      <c r="F114" s="97">
        <f>VLOOKUP(C114,Список!$B$4:$AB$143,27,0)</f>
        <v>4</v>
      </c>
      <c r="H114" s="97">
        <v>49</v>
      </c>
      <c r="I114" s="39" t="s">
        <v>166</v>
      </c>
      <c r="J114" s="39" t="s">
        <v>167</v>
      </c>
    </row>
    <row r="115" spans="1:10">
      <c r="A115" s="171"/>
      <c r="B115" s="98"/>
      <c r="C115" s="40"/>
      <c r="D115" s="40" t="str">
        <f>Список!C101</f>
        <v>Кудряшова К.С.</v>
      </c>
      <c r="E115" s="51">
        <f>VLOOKUP(C114,Список!$B$4:$AB$143,25,0)</f>
        <v>5.476923076923077</v>
      </c>
      <c r="F115" s="83">
        <f ca="1">OFFSET(Список!$Z$3,MATCH(C114,Список!$B$4:$B$143,0)+1,0)</f>
        <v>1.0486111111111113E-2</v>
      </c>
      <c r="H115" s="98"/>
      <c r="I115" s="40"/>
      <c r="J115" s="40" t="s">
        <v>169</v>
      </c>
    </row>
    <row r="116" spans="1:10">
      <c r="A116" s="170">
        <v>58</v>
      </c>
      <c r="B116" s="97">
        <f>VLOOKUP(C116,Список!$B$4:$AB$143,26,0)</f>
        <v>62</v>
      </c>
      <c r="C116" s="39" t="str">
        <f>Список!B126</f>
        <v>Машрумы</v>
      </c>
      <c r="D116" s="39" t="str">
        <f>Список!C126</f>
        <v>Щербинин Андрей</v>
      </c>
      <c r="E116" s="51">
        <f>VLOOKUP(C116,Список!$B$4:$AB$143,25,0)</f>
        <v>5.0769230769230766</v>
      </c>
      <c r="F116" s="97">
        <f>VLOOKUP(C116,Список!$B$4:$AB$143,27,0)</f>
        <v>3</v>
      </c>
      <c r="H116" s="97">
        <v>62</v>
      </c>
      <c r="I116" s="39" t="s">
        <v>212</v>
      </c>
      <c r="J116" s="39" t="s">
        <v>213</v>
      </c>
    </row>
    <row r="117" spans="1:10">
      <c r="A117" s="171"/>
      <c r="B117" s="98"/>
      <c r="C117" s="40"/>
      <c r="D117" s="40" t="str">
        <f>Список!C127</f>
        <v>Шмонов Роман</v>
      </c>
      <c r="E117" s="51">
        <f>VLOOKUP(C116,Список!$B$4:$AB$143,25,0)</f>
        <v>5.0769230769230766</v>
      </c>
      <c r="F117" s="83">
        <f ca="1">OFFSET(Список!$Z$3,MATCH(C116,Список!$B$4:$B$143,0)+1,0)</f>
        <v>3.1828703703703706E-3</v>
      </c>
      <c r="H117" s="98"/>
      <c r="I117" s="40"/>
      <c r="J117" s="40" t="s">
        <v>249</v>
      </c>
    </row>
    <row r="118" spans="1:10">
      <c r="A118" s="170">
        <v>59</v>
      </c>
      <c r="B118" s="97">
        <f>VLOOKUP(C118,Список!$B$4:$AB$143,26,0)</f>
        <v>50</v>
      </c>
      <c r="C118" s="39" t="str">
        <f>Список!B102</f>
        <v>Бобры-переростки</v>
      </c>
      <c r="D118" s="39" t="str">
        <f>Список!C102</f>
        <v>Кирдяшев Иван</v>
      </c>
      <c r="E118" s="51">
        <f>VLOOKUP(C118,Список!$B$4:$AB$143,25,0)</f>
        <v>4.2769230769230768</v>
      </c>
      <c r="F118" s="97">
        <f>VLOOKUP(C118,Список!$B$4:$AB$143,27,0)</f>
        <v>3</v>
      </c>
      <c r="H118" s="97">
        <v>50</v>
      </c>
      <c r="I118" s="39" t="s">
        <v>170</v>
      </c>
      <c r="J118" s="39" t="s">
        <v>171</v>
      </c>
    </row>
    <row r="119" spans="1:10">
      <c r="A119" s="171"/>
      <c r="B119" s="98"/>
      <c r="C119" s="40"/>
      <c r="D119" s="40" t="str">
        <f>Список!C103</f>
        <v>Матвеев Александр</v>
      </c>
      <c r="E119" s="51">
        <f>VLOOKUP(C118,Список!$B$4:$AB$143,25,0)</f>
        <v>4.2769230769230768</v>
      </c>
      <c r="F119" s="83">
        <f ca="1">OFFSET(Список!$Z$3,MATCH(C118,Список!$B$4:$B$143,0)+1,0)</f>
        <v>5.4861111111111117E-3</v>
      </c>
      <c r="H119" s="98"/>
      <c r="I119" s="40"/>
      <c r="J119" s="40" t="s">
        <v>172</v>
      </c>
    </row>
    <row r="120" spans="1:10">
      <c r="A120" s="170">
        <v>60</v>
      </c>
      <c r="B120" s="97">
        <f>VLOOKUP(C120,Список!$B$4:$AB$143,26,0)</f>
        <v>61</v>
      </c>
      <c r="C120" s="39" t="str">
        <f>Список!B124</f>
        <v>Мухоморный самострок 
[КАиС МЭИ]</v>
      </c>
      <c r="D120" s="39" t="str">
        <f>Список!C124</f>
        <v>Щербинина Анна</v>
      </c>
      <c r="E120" s="51">
        <f>VLOOKUP(C120,Список!$B$4:$AB$143,25,0)</f>
        <v>4.2769230769230768</v>
      </c>
      <c r="F120" s="97">
        <f>VLOOKUP(C120,Список!$B$4:$AB$143,27,0)</f>
        <v>3</v>
      </c>
      <c r="H120" s="97">
        <v>61</v>
      </c>
      <c r="I120" s="39" t="s">
        <v>241</v>
      </c>
      <c r="J120" s="39" t="s">
        <v>210</v>
      </c>
    </row>
    <row r="121" spans="1:10">
      <c r="A121" s="171"/>
      <c r="B121" s="98"/>
      <c r="C121" s="40"/>
      <c r="D121" s="40" t="str">
        <f>Список!C125</f>
        <v>Орлова Марина</v>
      </c>
      <c r="E121" s="51">
        <f>VLOOKUP(C120,Список!$B$4:$AB$143,25,0)</f>
        <v>4.2769230769230768</v>
      </c>
      <c r="F121" s="83">
        <f ca="1">OFFSET(Список!$Z$3,MATCH(C120,Список!$B$4:$B$143,0)+1,0)</f>
        <v>5.9837962962962961E-3</v>
      </c>
      <c r="H121" s="98"/>
      <c r="I121" s="40"/>
      <c r="J121" s="40" t="s">
        <v>211</v>
      </c>
    </row>
    <row r="122" spans="1:10">
      <c r="A122" s="170">
        <v>61</v>
      </c>
      <c r="B122" s="97">
        <f>VLOOKUP(C122,Список!$B$4:$AB$143,26,0)</f>
        <v>35</v>
      </c>
      <c r="C122" s="39" t="str">
        <f>Список!B72</f>
        <v>Линн и Хилл</v>
      </c>
      <c r="D122" s="39" t="str">
        <f>Список!C72</f>
        <v>Пархимчик Маргарита</v>
      </c>
      <c r="E122" s="51">
        <f>VLOOKUP(C122,Список!$B$4:$AB$143,25,0)</f>
        <v>4.1483516483516478</v>
      </c>
      <c r="F122" s="97">
        <f>VLOOKUP(C122,Список!$B$4:$AB$143,27,0)</f>
        <v>3</v>
      </c>
      <c r="H122" s="97">
        <v>35</v>
      </c>
      <c r="I122" s="39" t="s">
        <v>125</v>
      </c>
      <c r="J122" s="39" t="s">
        <v>126</v>
      </c>
    </row>
    <row r="123" spans="1:10">
      <c r="A123" s="171"/>
      <c r="B123" s="98"/>
      <c r="C123" s="40"/>
      <c r="D123" s="40" t="str">
        <f>Список!C73</f>
        <v>Якименко Оксана</v>
      </c>
      <c r="E123" s="51">
        <f>VLOOKUP(C122,Список!$B$4:$AB$143,25,0)</f>
        <v>4.1483516483516478</v>
      </c>
      <c r="F123" s="83">
        <f ca="1">OFFSET(Список!$Z$3,MATCH(C122,Список!$B$4:$B$143,0)+1,0)</f>
        <v>4.7569444444444447E-3</v>
      </c>
      <c r="H123" s="98"/>
      <c r="I123" s="40"/>
      <c r="J123" s="40" t="s">
        <v>128</v>
      </c>
    </row>
    <row r="124" spans="1:10">
      <c r="A124" s="170">
        <v>62</v>
      </c>
      <c r="B124" s="97">
        <f>VLOOKUP(C124,Список!$B$4:$AB$143,26,0)</f>
        <v>9</v>
      </c>
      <c r="C124" s="39" t="str">
        <f>Список!B20</f>
        <v>ВеКо [КАиС МЭИ]</v>
      </c>
      <c r="D124" s="39" t="str">
        <f>Список!C20</f>
        <v>Колев Павел</v>
      </c>
      <c r="E124" s="51">
        <f>VLOOKUP(C124,Список!$B$4:$AB$143,25,0)</f>
        <v>3.348351648351648</v>
      </c>
      <c r="F124" s="97">
        <f>VLOOKUP(C124,Список!$B$4:$AB$143,27,0)</f>
        <v>3</v>
      </c>
      <c r="H124" s="97">
        <v>9</v>
      </c>
      <c r="I124" s="39" t="s">
        <v>38</v>
      </c>
      <c r="J124" s="39" t="s">
        <v>39</v>
      </c>
    </row>
    <row r="125" spans="1:10">
      <c r="A125" s="171"/>
      <c r="B125" s="98"/>
      <c r="C125" s="40"/>
      <c r="D125" s="40" t="str">
        <f>Список!C21</f>
        <v>Веневцев Алексей</v>
      </c>
      <c r="E125" s="51">
        <f>VLOOKUP(C124,Список!$B$4:$AB$143,25,0)</f>
        <v>3.348351648351648</v>
      </c>
      <c r="F125" s="83">
        <f ca="1">OFFSET(Список!$Z$3,MATCH(C124,Список!$B$4:$B$143,0)+1,0)</f>
        <v>4.8842592592592592E-3</v>
      </c>
      <c r="H125" s="98"/>
      <c r="I125" s="40"/>
      <c r="J125" s="40" t="s">
        <v>41</v>
      </c>
    </row>
    <row r="126" spans="1:10">
      <c r="A126" s="170">
        <v>63</v>
      </c>
      <c r="B126" s="97">
        <f>VLOOKUP(C126,Список!$B$4:$AB$143,26,0)</f>
        <v>56</v>
      </c>
      <c r="C126" s="39" t="str">
        <f>Список!B114</f>
        <v>TakeItEasy</v>
      </c>
      <c r="D126" s="39" t="str">
        <f>Список!C114</f>
        <v>Фролова Анна</v>
      </c>
      <c r="E126" s="51">
        <f>VLOOKUP(C126,Список!$B$4:$AB$143,25,0)</f>
        <v>3.2</v>
      </c>
      <c r="F126" s="97">
        <f>VLOOKUP(C126,Список!$B$4:$AB$143,27,0)</f>
        <v>2</v>
      </c>
      <c r="H126" s="97">
        <v>56</v>
      </c>
      <c r="I126" s="39" t="s">
        <v>193</v>
      </c>
      <c r="J126" s="39" t="s">
        <v>194</v>
      </c>
    </row>
    <row r="127" spans="1:10">
      <c r="A127" s="171"/>
      <c r="B127" s="98"/>
      <c r="C127" s="40"/>
      <c r="D127" s="40" t="str">
        <f>Список!C115</f>
        <v>Никольская Полина</v>
      </c>
      <c r="E127" s="51">
        <f>VLOOKUP(C126,Список!$B$4:$AB$143,25,0)</f>
        <v>3.2</v>
      </c>
      <c r="F127" s="83">
        <f ca="1">OFFSET(Список!$Z$3,MATCH(C126,Список!$B$4:$B$143,0)+1,0)</f>
        <v>4.5949074074074069E-3</v>
      </c>
      <c r="H127" s="98"/>
      <c r="I127" s="40"/>
      <c r="J127" s="40" t="s">
        <v>195</v>
      </c>
    </row>
    <row r="128" spans="1:10">
      <c r="A128" s="170">
        <v>64</v>
      </c>
      <c r="B128" s="97">
        <f>VLOOKUP(C128,Список!$B$4:$AB$143,26,0)</f>
        <v>33</v>
      </c>
      <c r="C128" s="39" t="str">
        <f>Список!B68</f>
        <v>КАиС МЭИ 2</v>
      </c>
      <c r="D128" s="39" t="str">
        <f>Список!C68</f>
        <v>Смотраков</v>
      </c>
      <c r="E128" s="51">
        <f>VLOOKUP(C128,Список!$B$4:$AB$143,25,0)</f>
        <v>3.2</v>
      </c>
      <c r="F128" s="97">
        <f>VLOOKUP(C128,Список!$B$4:$AB$143,27,0)</f>
        <v>2</v>
      </c>
      <c r="H128" s="97">
        <v>33</v>
      </c>
      <c r="I128" s="39" t="s">
        <v>119</v>
      </c>
      <c r="J128" s="39" t="s">
        <v>120</v>
      </c>
    </row>
    <row r="129" spans="1:10">
      <c r="A129" s="171"/>
      <c r="B129" s="98"/>
      <c r="C129" s="40"/>
      <c r="D129" s="40" t="str">
        <f>Список!C69</f>
        <v>Сиделева</v>
      </c>
      <c r="E129" s="51">
        <f>VLOOKUP(C128,Список!$B$4:$AB$143,25,0)</f>
        <v>3.2</v>
      </c>
      <c r="F129" s="83">
        <f ca="1">OFFSET(Список!$Z$3,MATCH(C128,Список!$B$4:$B$143,0)+1,0)</f>
        <v>7.2569444444444443E-3</v>
      </c>
      <c r="H129" s="98"/>
      <c r="I129" s="40"/>
      <c r="J129" s="40" t="s">
        <v>121</v>
      </c>
    </row>
    <row r="130" spans="1:10">
      <c r="A130" s="170">
        <v>65</v>
      </c>
      <c r="B130" s="97">
        <f>VLOOKUP(C130,Список!$B$4:$AB$143,26,0)</f>
        <v>29</v>
      </c>
      <c r="C130" s="39" t="str">
        <f>Список!B60</f>
        <v>СлезыСёмена</v>
      </c>
      <c r="D130" s="39" t="str">
        <f>Список!C60</f>
        <v>Лебедев Максим</v>
      </c>
      <c r="E130" s="51">
        <f>VLOOKUP(C130,Список!$B$4:$AB$143,25,0)</f>
        <v>3.0769230769230766</v>
      </c>
      <c r="F130" s="97">
        <f>VLOOKUP(C130,Список!$B$4:$AB$143,27,0)</f>
        <v>2</v>
      </c>
      <c r="H130" s="97">
        <v>29</v>
      </c>
      <c r="I130" s="39" t="s">
        <v>107</v>
      </c>
      <c r="J130" s="39" t="s">
        <v>108</v>
      </c>
    </row>
    <row r="131" spans="1:10">
      <c r="A131" s="171"/>
      <c r="B131" s="98"/>
      <c r="C131" s="40"/>
      <c r="D131" s="40" t="str">
        <f>Список!C61</f>
        <v>Веселов Владислав</v>
      </c>
      <c r="E131" s="51">
        <f>VLOOKUP(C130,Список!$B$4:$AB$143,25,0)</f>
        <v>3.0769230769230766</v>
      </c>
      <c r="F131" s="83">
        <f ca="1">OFFSET(Список!$Z$3,MATCH(C130,Список!$B$4:$B$143,0)+1,0)</f>
        <v>8.564814814814815E-4</v>
      </c>
      <c r="H131" s="98"/>
      <c r="I131" s="40"/>
      <c r="J131" s="40" t="s">
        <v>110</v>
      </c>
    </row>
    <row r="132" spans="1:10">
      <c r="A132" s="170">
        <v>66</v>
      </c>
      <c r="B132" s="97">
        <f>VLOOKUP(C132,Список!$B$4:$AB$143,26,0)</f>
        <v>7</v>
      </c>
      <c r="C132" s="39" t="str">
        <f>Список!B16</f>
        <v>Позитрон</v>
      </c>
      <c r="D132" s="39" t="str">
        <f>Список!C16</f>
        <v>Орлов Владимир</v>
      </c>
      <c r="E132" s="51">
        <f>VLOOKUP(C132,Список!$B$4:$AB$143,25,0)</f>
        <v>3.0750000000000002</v>
      </c>
      <c r="F132" s="97">
        <f>VLOOKUP(C132,Список!$B$4:$AB$143,27,0)</f>
        <v>2</v>
      </c>
      <c r="H132" s="97">
        <v>7</v>
      </c>
      <c r="I132" s="39" t="s">
        <v>31</v>
      </c>
      <c r="J132" s="39" t="s">
        <v>32</v>
      </c>
    </row>
    <row r="133" spans="1:10">
      <c r="A133" s="171"/>
      <c r="B133" s="98"/>
      <c r="C133" s="40"/>
      <c r="D133" s="40" t="str">
        <f>Список!C17</f>
        <v>Синицкий Борис</v>
      </c>
      <c r="E133" s="51">
        <f>VLOOKUP(C132,Список!$B$4:$AB$143,25,0)</f>
        <v>3.0750000000000002</v>
      </c>
      <c r="F133" s="83">
        <f ca="1">OFFSET(Список!$Z$3,MATCH(C132,Список!$B$4:$B$143,0)+1,0)</f>
        <v>4.2129629629629626E-3</v>
      </c>
      <c r="H133" s="98"/>
      <c r="I133" s="40"/>
      <c r="J133" s="40" t="s">
        <v>33</v>
      </c>
    </row>
    <row r="134" spans="1:10">
      <c r="A134" s="170">
        <v>67</v>
      </c>
      <c r="B134" s="97">
        <f>VLOOKUP(C134,Список!$B$4:$AB$143,26,0)</f>
        <v>48</v>
      </c>
      <c r="C134" s="39" t="str">
        <f>Список!B98</f>
        <v>Cebuella gromphadorhina 
(КАиС МЭИ)</v>
      </c>
      <c r="D134" s="39" t="str">
        <f>Список!C98</f>
        <v>Островская Анна</v>
      </c>
      <c r="E134" s="51">
        <f>VLOOKUP(C134,Список!$B$4:$AB$143,25,0)</f>
        <v>2.4137931034482758</v>
      </c>
      <c r="F134" s="97">
        <f>VLOOKUP(C134,Список!$B$4:$AB$143,27,0)</f>
        <v>1</v>
      </c>
      <c r="H134" s="97">
        <v>48</v>
      </c>
      <c r="I134" s="39" t="s">
        <v>240</v>
      </c>
      <c r="J134" s="39" t="s">
        <v>164</v>
      </c>
    </row>
    <row r="135" spans="1:10">
      <c r="A135" s="171"/>
      <c r="B135" s="98"/>
      <c r="C135" s="40"/>
      <c r="D135" s="40" t="str">
        <f>Список!C99</f>
        <v>Чекулаева Марина</v>
      </c>
      <c r="E135" s="51">
        <f>VLOOKUP(C134,Список!$B$4:$AB$143,25,0)</f>
        <v>2.4137931034482758</v>
      </c>
      <c r="F135" s="83">
        <f ca="1">OFFSET(Список!$Z$3,MATCH(C134,Список!$B$4:$B$143,0)+1,0)</f>
        <v>2.9629629629629628E-3</v>
      </c>
      <c r="H135" s="98"/>
      <c r="I135" s="40"/>
      <c r="J135" s="40" t="s">
        <v>165</v>
      </c>
    </row>
    <row r="136" spans="1:10">
      <c r="A136" s="170">
        <v>68</v>
      </c>
      <c r="B136" s="97">
        <f>VLOOKUP(C136,Список!$B$4:$AB$143,26,0)</f>
        <v>8</v>
      </c>
      <c r="C136" s="39" t="str">
        <f>Список!B18</f>
        <v>Why not</v>
      </c>
      <c r="D136" s="39" t="str">
        <f>Список!C18</f>
        <v>Мосеев Артем</v>
      </c>
      <c r="E136" s="51">
        <f>VLOOKUP(C136,Список!$B$4:$AB$143,25,0)</f>
        <v>2.2769230769230768</v>
      </c>
      <c r="F136" s="97">
        <f>VLOOKUP(C136,Список!$B$4:$AB$143,27,0)</f>
        <v>2</v>
      </c>
      <c r="H136" s="97">
        <v>8</v>
      </c>
      <c r="I136" s="39" t="s">
        <v>34</v>
      </c>
      <c r="J136" s="39" t="s">
        <v>35</v>
      </c>
    </row>
    <row r="137" spans="1:10">
      <c r="A137" s="171"/>
      <c r="B137" s="98"/>
      <c r="C137" s="40"/>
      <c r="D137" s="40" t="str">
        <f>Список!C19</f>
        <v>Капотова Наталья</v>
      </c>
      <c r="E137" s="51">
        <f>VLOOKUP(C136,Список!$B$4:$AB$143,25,0)</f>
        <v>2.2769230769230768</v>
      </c>
      <c r="F137" s="83">
        <f ca="1">OFFSET(Список!$Z$3,MATCH(C136,Список!$B$4:$B$143,0)+1,0)</f>
        <v>2.2685185185185187E-3</v>
      </c>
      <c r="H137" s="98"/>
      <c r="I137" s="40"/>
      <c r="J137" s="40" t="s">
        <v>36</v>
      </c>
    </row>
    <row r="138" spans="1:10">
      <c r="A138" s="170">
        <v>69</v>
      </c>
      <c r="B138" s="97">
        <f>VLOOKUP(C138,Список!$B$4:$AB$143,26,0)</f>
        <v>25</v>
      </c>
      <c r="C138" s="39" t="str">
        <f>Список!B52</f>
        <v>АК МАИ</v>
      </c>
      <c r="D138" s="39" t="str">
        <f>Список!C52</f>
        <v>Миклин Алексей</v>
      </c>
      <c r="E138" s="51">
        <f>VLOOKUP(C138,Список!$B$4:$AB$143,25,0)</f>
        <v>2.2769230769230768</v>
      </c>
      <c r="F138" s="97">
        <f>VLOOKUP(C138,Список!$B$4:$AB$143,27,0)</f>
        <v>2</v>
      </c>
      <c r="H138" s="97">
        <v>25</v>
      </c>
      <c r="I138" s="39" t="s">
        <v>94</v>
      </c>
      <c r="J138" s="39" t="s">
        <v>95</v>
      </c>
    </row>
    <row r="139" spans="1:10">
      <c r="A139" s="171"/>
      <c r="B139" s="98"/>
      <c r="C139" s="40"/>
      <c r="D139" s="40" t="str">
        <f>Список!C53</f>
        <v>Гараев Алексей</v>
      </c>
      <c r="E139" s="51">
        <f>VLOOKUP(C138,Список!$B$4:$AB$143,25,0)</f>
        <v>2.2769230769230768</v>
      </c>
      <c r="F139" s="83">
        <f ca="1">OFFSET(Список!$Z$3,MATCH(C138,Список!$B$4:$B$143,0)+1,0)</f>
        <v>2.1064814814814813E-3</v>
      </c>
      <c r="H139" s="98"/>
      <c r="I139" s="40"/>
      <c r="J139" s="40" t="s">
        <v>96</v>
      </c>
    </row>
    <row r="140" spans="1:10">
      <c r="A140" s="170">
        <v>70</v>
      </c>
      <c r="B140" s="97">
        <f>VLOOKUP(C140,Список!$B$4:$AB$143,26,0)</f>
        <v>64</v>
      </c>
      <c r="C140" s="39" t="str">
        <f>Список!B130</f>
        <v>2 x 0</v>
      </c>
      <c r="D140" s="39" t="str">
        <f>Список!C130</f>
        <v>Михайлов Илья</v>
      </c>
      <c r="E140" s="51">
        <f>VLOOKUP(C140,Список!$B$4:$AB$143,25,0)</f>
        <v>1.0769230769230769</v>
      </c>
      <c r="F140" s="97">
        <f>VLOOKUP(C140,Список!$B$4:$AB$143,27,0)</f>
        <v>1</v>
      </c>
      <c r="H140" s="97">
        <v>64</v>
      </c>
      <c r="I140" s="39" t="s">
        <v>217</v>
      </c>
      <c r="J140" s="39" t="s">
        <v>218</v>
      </c>
    </row>
    <row r="141" spans="1:10">
      <c r="A141" s="171"/>
      <c r="B141" s="98"/>
      <c r="C141" s="40"/>
      <c r="D141" s="40" t="str">
        <f>Список!C131</f>
        <v>Соколов Александр</v>
      </c>
      <c r="E141" s="173">
        <f>VLOOKUP(C140,Список!$B$4:$AB$143,25,0)</f>
        <v>1.0769230769230769</v>
      </c>
      <c r="F141" s="174">
        <f ca="1">OFFSET(Список!$Z$3,MATCH(C140,Список!$B$4:$B$143,0)+1,0)</f>
        <v>1.0069444444444444E-3</v>
      </c>
      <c r="H141" s="98"/>
      <c r="I141" s="40"/>
      <c r="J141" s="40" t="s">
        <v>219</v>
      </c>
    </row>
    <row r="142" spans="1:10">
      <c r="B142" s="172"/>
      <c r="C142" s="169"/>
      <c r="D142" s="30"/>
      <c r="F142" s="172"/>
      <c r="H142" s="172"/>
      <c r="I142" s="169"/>
      <c r="J142" s="169"/>
    </row>
    <row r="143" spans="1:10">
      <c r="B143" s="172"/>
      <c r="C143" s="169"/>
      <c r="D143" s="30"/>
      <c r="F143" s="172"/>
      <c r="H143" s="172"/>
      <c r="I143" s="169"/>
      <c r="J143" s="169"/>
    </row>
    <row r="144" spans="1:10">
      <c r="B144" s="172"/>
      <c r="C144" s="169"/>
      <c r="D144" s="30"/>
      <c r="F144" s="172"/>
      <c r="H144" s="172"/>
      <c r="I144" s="169"/>
      <c r="J144" s="169"/>
    </row>
    <row r="145" spans="2:10">
      <c r="B145" s="172"/>
      <c r="C145" s="169"/>
      <c r="D145" s="30"/>
      <c r="F145" s="172"/>
      <c r="H145" s="172"/>
      <c r="I145" s="169"/>
      <c r="J145" s="169"/>
    </row>
    <row r="146" spans="2:10">
      <c r="B146" s="172"/>
      <c r="C146" s="169"/>
      <c r="D146" s="30"/>
      <c r="F146" s="172"/>
      <c r="H146" s="172"/>
      <c r="I146" s="169"/>
      <c r="J146" s="169"/>
    </row>
    <row r="147" spans="2:10">
      <c r="B147" s="172"/>
      <c r="C147" s="169"/>
      <c r="D147" s="30"/>
      <c r="F147" s="172"/>
      <c r="H147" s="172"/>
      <c r="I147" s="169"/>
      <c r="J147" s="169"/>
    </row>
    <row r="148" spans="2:10">
      <c r="B148" s="172"/>
      <c r="C148" s="169"/>
      <c r="D148" s="30"/>
      <c r="F148" s="172"/>
      <c r="H148" s="172"/>
      <c r="I148" s="169"/>
      <c r="J148" s="169"/>
    </row>
    <row r="149" spans="2:10">
      <c r="B149" s="172"/>
      <c r="C149" s="169"/>
      <c r="D149" s="30"/>
      <c r="F149" s="172"/>
      <c r="H149" s="172"/>
      <c r="I149" s="169"/>
      <c r="J149" s="169"/>
    </row>
    <row r="150" spans="2:10">
      <c r="B150" s="172"/>
      <c r="C150" s="169"/>
      <c r="D150" s="30"/>
      <c r="F150" s="172"/>
      <c r="H150" s="172"/>
      <c r="I150" s="169"/>
      <c r="J150" s="169"/>
    </row>
    <row r="151" spans="2:10">
      <c r="B151" s="172"/>
      <c r="C151" s="169"/>
      <c r="D151" s="30"/>
      <c r="F151" s="172"/>
      <c r="H151" s="172"/>
      <c r="I151" s="169"/>
      <c r="J151" s="169"/>
    </row>
    <row r="152" spans="2:10">
      <c r="B152" s="172"/>
      <c r="C152" s="169"/>
      <c r="D152" s="30"/>
      <c r="F152" s="172"/>
      <c r="H152" s="172"/>
      <c r="I152" s="169"/>
      <c r="J152" s="169"/>
    </row>
    <row r="153" spans="2:10">
      <c r="B153" s="172"/>
      <c r="C153" s="169"/>
      <c r="D153" s="30"/>
      <c r="F153" s="172"/>
      <c r="H153" s="172"/>
      <c r="I153" s="169"/>
      <c r="J153" s="169"/>
    </row>
    <row r="154" spans="2:10">
      <c r="B154" s="172"/>
      <c r="C154" s="169"/>
      <c r="D154" s="30"/>
      <c r="F154" s="172"/>
      <c r="H154" s="172"/>
      <c r="I154" s="169"/>
      <c r="J154" s="169"/>
    </row>
    <row r="155" spans="2:10">
      <c r="B155" s="172"/>
      <c r="C155" s="169"/>
      <c r="D155" s="30"/>
      <c r="F155" s="172"/>
      <c r="H155" s="172"/>
      <c r="I155" s="169"/>
      <c r="J155" s="169"/>
    </row>
    <row r="156" spans="2:10">
      <c r="B156" s="172"/>
      <c r="C156" s="169"/>
      <c r="D156" s="30"/>
      <c r="F156" s="172"/>
      <c r="H156" s="172"/>
      <c r="I156" s="169"/>
      <c r="J156" s="169"/>
    </row>
    <row r="157" spans="2:10">
      <c r="B157" s="172"/>
      <c r="C157" s="169"/>
      <c r="D157" s="30"/>
      <c r="F157" s="172"/>
      <c r="H157" s="172"/>
      <c r="I157" s="169"/>
      <c r="J157" s="169"/>
    </row>
    <row r="158" spans="2:10">
      <c r="B158" s="172"/>
      <c r="C158" s="169"/>
      <c r="D158" s="30"/>
      <c r="F158" s="172"/>
      <c r="H158" s="172"/>
      <c r="I158" s="169"/>
      <c r="J158" s="169"/>
    </row>
    <row r="159" spans="2:10">
      <c r="B159" s="172"/>
      <c r="C159" s="169"/>
      <c r="D159" s="30"/>
      <c r="F159" s="172"/>
      <c r="H159" s="172"/>
      <c r="I159" s="169"/>
      <c r="J159" s="169"/>
    </row>
    <row r="160" spans="2:10">
      <c r="B160" s="172"/>
      <c r="C160" s="169"/>
      <c r="D160" s="30"/>
      <c r="F160" s="172"/>
      <c r="H160" s="172"/>
      <c r="I160" s="169"/>
      <c r="J160" s="169"/>
    </row>
    <row r="161" spans="2:10">
      <c r="B161" s="172"/>
      <c r="C161" s="169"/>
      <c r="D161" s="30"/>
      <c r="F161" s="172"/>
      <c r="H161" s="172"/>
      <c r="I161" s="169"/>
      <c r="J161" s="169"/>
    </row>
    <row r="162" spans="2:10">
      <c r="B162" s="172"/>
      <c r="C162" s="169"/>
      <c r="D162" s="30"/>
      <c r="F162" s="172"/>
      <c r="H162" s="172"/>
      <c r="I162" s="169"/>
      <c r="J162" s="169"/>
    </row>
    <row r="163" spans="2:10">
      <c r="B163" s="172"/>
      <c r="C163" s="169"/>
      <c r="D163" s="30"/>
      <c r="F163" s="172"/>
      <c r="H163" s="172"/>
      <c r="I163" s="169"/>
      <c r="J163" s="169"/>
    </row>
    <row r="164" spans="2:10">
      <c r="B164" s="172"/>
      <c r="C164" s="169"/>
      <c r="D164" s="30"/>
      <c r="F164" s="172"/>
      <c r="H164" s="172"/>
      <c r="I164" s="169"/>
      <c r="J164" s="169"/>
    </row>
    <row r="165" spans="2:10">
      <c r="B165" s="172"/>
      <c r="C165" s="169"/>
      <c r="D165" s="30"/>
      <c r="F165" s="172"/>
      <c r="H165" s="172"/>
      <c r="I165" s="169"/>
      <c r="J165" s="169"/>
    </row>
    <row r="166" spans="2:10">
      <c r="B166" s="172"/>
      <c r="C166" s="169"/>
      <c r="D166" s="30"/>
      <c r="F166" s="172"/>
      <c r="H166" s="172"/>
      <c r="I166" s="169"/>
      <c r="J166" s="169"/>
    </row>
    <row r="167" spans="2:10">
      <c r="B167" s="172"/>
      <c r="C167" s="169"/>
      <c r="D167" s="30"/>
      <c r="F167" s="172"/>
      <c r="H167" s="172"/>
      <c r="I167" s="169"/>
      <c r="J167" s="169"/>
    </row>
    <row r="168" spans="2:10">
      <c r="B168" s="172"/>
      <c r="C168" s="169"/>
      <c r="D168" s="30"/>
      <c r="F168" s="172"/>
      <c r="H168" s="172"/>
      <c r="I168" s="169"/>
      <c r="J168" s="169"/>
    </row>
    <row r="169" spans="2:10">
      <c r="B169" s="172"/>
      <c r="C169" s="169"/>
      <c r="D169" s="30"/>
      <c r="F169" s="172"/>
      <c r="H169" s="172"/>
      <c r="I169" s="169"/>
      <c r="J169" s="169"/>
    </row>
    <row r="170" spans="2:10">
      <c r="B170" s="172"/>
      <c r="C170" s="169"/>
      <c r="D170" s="30"/>
      <c r="F170" s="172"/>
      <c r="H170" s="172"/>
      <c r="I170" s="169"/>
      <c r="J170" s="169"/>
    </row>
    <row r="171" spans="2:10">
      <c r="B171" s="172"/>
      <c r="C171" s="169"/>
      <c r="D171" s="30"/>
      <c r="F171" s="172"/>
      <c r="H171" s="172"/>
      <c r="I171" s="169"/>
      <c r="J171" s="169"/>
    </row>
    <row r="172" spans="2:10">
      <c r="B172" s="172"/>
      <c r="C172" s="169"/>
      <c r="D172" s="30"/>
      <c r="F172" s="172"/>
      <c r="H172" s="172"/>
      <c r="I172" s="169"/>
      <c r="J172" s="169"/>
    </row>
    <row r="173" spans="2:10">
      <c r="B173" s="172"/>
      <c r="C173" s="169"/>
      <c r="D173" s="30"/>
      <c r="F173" s="172"/>
      <c r="H173" s="172"/>
      <c r="I173" s="169"/>
      <c r="J173" s="169"/>
    </row>
    <row r="174" spans="2:10">
      <c r="B174" s="172"/>
      <c r="C174" s="169"/>
      <c r="D174" s="30"/>
      <c r="F174" s="172"/>
      <c r="H174" s="172"/>
      <c r="I174" s="169"/>
      <c r="J174" s="169"/>
    </row>
    <row r="175" spans="2:10">
      <c r="B175" s="172"/>
      <c r="C175" s="169"/>
      <c r="D175" s="30"/>
      <c r="F175" s="172"/>
      <c r="H175" s="172"/>
      <c r="I175" s="169"/>
      <c r="J175" s="169"/>
    </row>
    <row r="176" spans="2:10">
      <c r="B176" s="172"/>
      <c r="C176" s="169"/>
      <c r="D176" s="30"/>
      <c r="F176" s="172"/>
      <c r="H176" s="172"/>
      <c r="I176" s="169"/>
      <c r="J176" s="169"/>
    </row>
    <row r="177" spans="2:10">
      <c r="B177" s="172"/>
      <c r="C177" s="169"/>
      <c r="D177" s="30"/>
      <c r="F177" s="172"/>
      <c r="H177" s="172"/>
      <c r="I177" s="169"/>
      <c r="J177" s="169"/>
    </row>
    <row r="178" spans="2:10">
      <c r="B178" s="172"/>
      <c r="C178" s="169"/>
      <c r="D178" s="30"/>
      <c r="F178" s="172"/>
      <c r="H178" s="172"/>
      <c r="I178" s="169"/>
      <c r="J178" s="169"/>
    </row>
    <row r="179" spans="2:10">
      <c r="B179" s="172"/>
      <c r="C179" s="169"/>
      <c r="D179" s="30"/>
      <c r="F179" s="172"/>
      <c r="H179" s="172"/>
      <c r="I179" s="169"/>
      <c r="J179" s="169"/>
    </row>
    <row r="180" spans="2:10">
      <c r="B180" s="172"/>
      <c r="C180" s="169"/>
      <c r="D180" s="30"/>
      <c r="F180" s="172"/>
      <c r="H180" s="172"/>
      <c r="I180" s="169"/>
      <c r="J180" s="169"/>
    </row>
    <row r="181" spans="2:10">
      <c r="B181" s="172"/>
      <c r="C181" s="169"/>
      <c r="D181" s="30"/>
      <c r="F181" s="172"/>
      <c r="H181" s="172"/>
      <c r="I181" s="169"/>
      <c r="J181" s="169"/>
    </row>
    <row r="182" spans="2:10">
      <c r="B182" s="172"/>
      <c r="C182" s="169"/>
      <c r="D182" s="30"/>
      <c r="F182" s="172"/>
      <c r="H182" s="172"/>
      <c r="I182" s="169"/>
      <c r="J182" s="169"/>
    </row>
    <row r="183" spans="2:10">
      <c r="B183" s="172"/>
      <c r="C183" s="169"/>
      <c r="D183" s="30"/>
      <c r="F183" s="172"/>
      <c r="H183" s="172"/>
      <c r="I183" s="169"/>
      <c r="J183" s="169"/>
    </row>
    <row r="184" spans="2:10">
      <c r="B184" s="172"/>
      <c r="C184" s="169"/>
      <c r="D184" s="30"/>
      <c r="F184" s="172"/>
      <c r="H184" s="172"/>
      <c r="I184" s="169"/>
      <c r="J184" s="169"/>
    </row>
    <row r="185" spans="2:10">
      <c r="B185" s="172"/>
      <c r="C185" s="169"/>
      <c r="D185" s="30"/>
      <c r="F185" s="172"/>
      <c r="H185" s="172"/>
      <c r="I185" s="169"/>
      <c r="J185" s="169"/>
    </row>
    <row r="186" spans="2:10">
      <c r="B186" s="172"/>
      <c r="C186" s="169"/>
      <c r="D186" s="30"/>
      <c r="F186" s="172"/>
      <c r="H186" s="172"/>
      <c r="I186" s="169"/>
      <c r="J186" s="169"/>
    </row>
    <row r="187" spans="2:10">
      <c r="B187" s="172"/>
      <c r="C187" s="169"/>
      <c r="D187" s="30"/>
      <c r="F187" s="172"/>
      <c r="H187" s="172"/>
      <c r="I187" s="169"/>
      <c r="J187" s="169"/>
    </row>
    <row r="188" spans="2:10">
      <c r="B188" s="172"/>
      <c r="C188" s="169"/>
      <c r="D188" s="30"/>
      <c r="F188" s="172"/>
      <c r="H188" s="172"/>
      <c r="I188" s="169"/>
      <c r="J188" s="169"/>
    </row>
    <row r="189" spans="2:10">
      <c r="B189" s="172"/>
      <c r="C189" s="169"/>
      <c r="D189" s="30"/>
      <c r="F189" s="172"/>
      <c r="H189" s="172"/>
      <c r="I189" s="169"/>
      <c r="J189" s="169"/>
    </row>
    <row r="190" spans="2:10">
      <c r="B190" s="172"/>
      <c r="C190" s="169"/>
      <c r="D190" s="30"/>
      <c r="F190" s="172"/>
      <c r="H190" s="172"/>
      <c r="I190" s="169"/>
      <c r="J190" s="169"/>
    </row>
    <row r="191" spans="2:10">
      <c r="B191" s="172"/>
      <c r="C191" s="169"/>
      <c r="D191" s="30"/>
      <c r="F191" s="172"/>
      <c r="H191" s="172"/>
      <c r="I191" s="169"/>
      <c r="J191" s="169"/>
    </row>
    <row r="192" spans="2:10">
      <c r="B192" s="172"/>
      <c r="C192" s="169"/>
      <c r="D192" s="30"/>
      <c r="F192" s="172"/>
      <c r="H192" s="172"/>
      <c r="I192" s="169"/>
      <c r="J192" s="169"/>
    </row>
    <row r="193" spans="2:10">
      <c r="B193" s="172"/>
      <c r="C193" s="169"/>
      <c r="D193" s="30"/>
      <c r="F193" s="172"/>
      <c r="H193" s="172"/>
      <c r="I193" s="169"/>
      <c r="J193" s="169"/>
    </row>
    <row r="194" spans="2:10">
      <c r="B194" s="172"/>
      <c r="C194" s="169"/>
      <c r="D194" s="30"/>
      <c r="F194" s="172"/>
      <c r="H194" s="172"/>
      <c r="I194" s="169"/>
      <c r="J194" s="169"/>
    </row>
    <row r="195" spans="2:10">
      <c r="B195" s="172"/>
      <c r="C195" s="169"/>
      <c r="D195" s="30"/>
      <c r="F195" s="172"/>
      <c r="H195" s="172"/>
      <c r="I195" s="169"/>
      <c r="J195" s="169"/>
    </row>
    <row r="196" spans="2:10">
      <c r="B196" s="172"/>
      <c r="C196" s="169"/>
      <c r="D196" s="30"/>
      <c r="F196" s="172"/>
      <c r="H196" s="172"/>
      <c r="I196" s="169"/>
      <c r="J196" s="169"/>
    </row>
    <row r="197" spans="2:10">
      <c r="B197" s="172"/>
      <c r="C197" s="169"/>
      <c r="D197" s="30"/>
      <c r="F197" s="172"/>
      <c r="H197" s="172"/>
      <c r="I197" s="169"/>
      <c r="J197" s="169"/>
    </row>
    <row r="198" spans="2:10">
      <c r="B198" s="172"/>
      <c r="C198" s="169"/>
      <c r="D198" s="30"/>
      <c r="F198" s="172"/>
      <c r="H198" s="172"/>
      <c r="I198" s="169"/>
      <c r="J198" s="169"/>
    </row>
    <row r="199" spans="2:10">
      <c r="B199" s="172"/>
      <c r="C199" s="169"/>
      <c r="D199" s="30"/>
      <c r="F199" s="172"/>
      <c r="H199" s="172"/>
      <c r="I199" s="169"/>
      <c r="J199" s="169"/>
    </row>
    <row r="200" spans="2:10">
      <c r="B200" s="172"/>
      <c r="C200" s="169"/>
      <c r="D200" s="30"/>
      <c r="F200" s="172"/>
      <c r="H200" s="172"/>
      <c r="I200" s="169"/>
      <c r="J200" s="169"/>
    </row>
    <row r="201" spans="2:10">
      <c r="B201" s="172"/>
      <c r="C201" s="169"/>
      <c r="D201" s="30"/>
      <c r="F201" s="172"/>
      <c r="H201" s="172"/>
      <c r="I201" s="169"/>
      <c r="J201" s="169"/>
    </row>
    <row r="202" spans="2:10">
      <c r="B202" s="172"/>
      <c r="C202" s="169"/>
      <c r="D202" s="30"/>
      <c r="F202" s="172"/>
      <c r="H202" s="172"/>
      <c r="I202" s="169"/>
      <c r="J202" s="169"/>
    </row>
    <row r="203" spans="2:10">
      <c r="B203" s="172"/>
      <c r="C203" s="169"/>
      <c r="D203" s="30"/>
      <c r="F203" s="172"/>
      <c r="H203" s="172"/>
      <c r="I203" s="169"/>
      <c r="J203" s="169"/>
    </row>
    <row r="204" spans="2:10">
      <c r="B204" s="172"/>
      <c r="C204" s="169"/>
      <c r="D204" s="30"/>
      <c r="F204" s="172"/>
      <c r="H204" s="172"/>
      <c r="I204" s="169"/>
      <c r="J204" s="169"/>
    </row>
    <row r="205" spans="2:10">
      <c r="B205" s="172"/>
      <c r="C205" s="169"/>
      <c r="D205" s="30"/>
      <c r="F205" s="172"/>
      <c r="H205" s="172"/>
      <c r="I205" s="169"/>
      <c r="J205" s="169"/>
    </row>
    <row r="206" spans="2:10">
      <c r="B206" s="172"/>
      <c r="C206" s="169"/>
      <c r="D206" s="30"/>
      <c r="F206" s="172"/>
      <c r="H206" s="172"/>
      <c r="I206" s="169"/>
      <c r="J206" s="169"/>
    </row>
    <row r="207" spans="2:10">
      <c r="B207" s="172"/>
      <c r="C207" s="169"/>
      <c r="D207" s="30"/>
      <c r="F207" s="172"/>
      <c r="H207" s="172"/>
      <c r="I207" s="169"/>
      <c r="J207" s="169"/>
    </row>
    <row r="208" spans="2:10">
      <c r="B208" s="172"/>
      <c r="C208" s="169"/>
      <c r="D208" s="30"/>
      <c r="F208" s="172"/>
      <c r="H208" s="172"/>
      <c r="I208" s="169"/>
      <c r="J208" s="169"/>
    </row>
    <row r="209" spans="2:10">
      <c r="B209" s="172"/>
      <c r="C209" s="169"/>
      <c r="D209" s="30"/>
      <c r="F209" s="172"/>
      <c r="H209" s="172"/>
      <c r="I209" s="169"/>
      <c r="J209" s="169"/>
    </row>
    <row r="210" spans="2:10">
      <c r="B210" s="172"/>
      <c r="C210" s="169"/>
      <c r="D210" s="30"/>
      <c r="F210" s="172"/>
      <c r="H210" s="172"/>
      <c r="I210" s="169"/>
      <c r="J210" s="169"/>
    </row>
    <row r="211" spans="2:10">
      <c r="B211" s="172"/>
      <c r="C211" s="169"/>
      <c r="D211" s="30"/>
      <c r="F211" s="172"/>
      <c r="H211" s="172"/>
      <c r="I211" s="169"/>
      <c r="J211" s="169"/>
    </row>
    <row r="212" spans="2:10">
      <c r="B212" s="172"/>
      <c r="C212" s="169"/>
      <c r="D212" s="30"/>
      <c r="F212" s="172"/>
      <c r="H212" s="172"/>
      <c r="I212" s="169"/>
      <c r="J212" s="169"/>
    </row>
    <row r="213" spans="2:10">
      <c r="B213" s="172"/>
      <c r="C213" s="169"/>
      <c r="D213" s="30"/>
      <c r="F213" s="172"/>
      <c r="H213" s="172"/>
      <c r="I213" s="169"/>
      <c r="J213" s="169"/>
    </row>
    <row r="214" spans="2:10">
      <c r="B214" s="172"/>
      <c r="C214" s="169"/>
      <c r="D214" s="30"/>
      <c r="F214" s="172"/>
      <c r="H214" s="172"/>
      <c r="I214" s="169"/>
      <c r="J214" s="169"/>
    </row>
    <row r="215" spans="2:10">
      <c r="B215" s="172"/>
      <c r="C215" s="169"/>
      <c r="D215" s="30"/>
      <c r="F215" s="172"/>
      <c r="H215" s="172"/>
      <c r="I215" s="169"/>
      <c r="J215" s="169"/>
    </row>
    <row r="216" spans="2:10">
      <c r="B216" s="172"/>
      <c r="C216" s="169"/>
      <c r="D216" s="30"/>
      <c r="F216" s="172"/>
      <c r="H216" s="172"/>
      <c r="I216" s="169"/>
      <c r="J216" s="169"/>
    </row>
    <row r="217" spans="2:10">
      <c r="B217" s="172"/>
      <c r="C217" s="169"/>
      <c r="D217" s="30"/>
      <c r="F217" s="172"/>
      <c r="H217" s="172"/>
      <c r="I217" s="169"/>
      <c r="J217" s="169"/>
    </row>
    <row r="218" spans="2:10">
      <c r="B218" s="172"/>
      <c r="C218" s="169"/>
      <c r="D218" s="30"/>
      <c r="F218" s="172"/>
      <c r="H218" s="172"/>
      <c r="I218" s="169"/>
      <c r="J218" s="169"/>
    </row>
    <row r="219" spans="2:10">
      <c r="B219" s="172"/>
      <c r="C219" s="169"/>
      <c r="D219" s="30"/>
      <c r="F219" s="172"/>
      <c r="H219" s="172"/>
      <c r="I219" s="169"/>
      <c r="J219" s="169"/>
    </row>
    <row r="220" spans="2:10">
      <c r="B220" s="172"/>
      <c r="C220" s="169"/>
      <c r="D220" s="30"/>
      <c r="F220" s="172"/>
      <c r="H220" s="172"/>
      <c r="I220" s="169"/>
      <c r="J220" s="169"/>
    </row>
    <row r="221" spans="2:10">
      <c r="B221" s="172"/>
      <c r="C221" s="169"/>
      <c r="D221" s="30"/>
      <c r="F221" s="172"/>
      <c r="H221" s="172"/>
      <c r="I221" s="169"/>
      <c r="J221" s="169"/>
    </row>
    <row r="222" spans="2:10">
      <c r="B222" s="172"/>
      <c r="C222" s="169"/>
      <c r="D222" s="30"/>
      <c r="F222" s="172"/>
      <c r="H222" s="172"/>
      <c r="I222" s="169"/>
      <c r="J222" s="169"/>
    </row>
    <row r="223" spans="2:10">
      <c r="B223" s="172"/>
      <c r="C223" s="169"/>
      <c r="D223" s="30"/>
      <c r="F223" s="172"/>
      <c r="H223" s="172"/>
      <c r="I223" s="169"/>
      <c r="J223" s="169"/>
    </row>
    <row r="224" spans="2:10">
      <c r="B224" s="172"/>
      <c r="C224" s="169"/>
      <c r="D224" s="30"/>
      <c r="F224" s="172"/>
      <c r="H224" s="172"/>
      <c r="I224" s="169"/>
      <c r="J224" s="169"/>
    </row>
    <row r="225" spans="2:10">
      <c r="B225" s="172"/>
      <c r="C225" s="169"/>
      <c r="D225" s="30"/>
      <c r="F225" s="172"/>
      <c r="H225" s="172"/>
      <c r="I225" s="169"/>
      <c r="J225" s="169"/>
    </row>
    <row r="226" spans="2:10">
      <c r="B226" s="172"/>
      <c r="C226" s="169"/>
      <c r="D226" s="30"/>
      <c r="F226" s="172"/>
      <c r="H226" s="172"/>
      <c r="I226" s="169"/>
      <c r="J226" s="169"/>
    </row>
    <row r="227" spans="2:10">
      <c r="B227" s="172"/>
      <c r="C227" s="169"/>
      <c r="D227" s="30"/>
      <c r="F227" s="172"/>
      <c r="H227" s="172"/>
      <c r="I227" s="169"/>
      <c r="J227" s="169"/>
    </row>
    <row r="228" spans="2:10">
      <c r="B228" s="172"/>
      <c r="C228" s="169"/>
      <c r="D228" s="30"/>
      <c r="F228" s="172"/>
      <c r="H228" s="172"/>
      <c r="I228" s="169"/>
      <c r="J228" s="169"/>
    </row>
    <row r="229" spans="2:10">
      <c r="B229" s="172"/>
      <c r="C229" s="169"/>
      <c r="D229" s="30"/>
      <c r="F229" s="172"/>
      <c r="H229" s="172"/>
      <c r="I229" s="169"/>
      <c r="J229" s="169"/>
    </row>
    <row r="230" spans="2:10">
      <c r="B230" s="172"/>
      <c r="C230" s="169"/>
      <c r="D230" s="30"/>
      <c r="F230" s="172"/>
      <c r="H230" s="172"/>
      <c r="I230" s="169"/>
      <c r="J230" s="169"/>
    </row>
    <row r="231" spans="2:10">
      <c r="B231" s="172"/>
      <c r="C231" s="169"/>
      <c r="D231" s="30"/>
      <c r="F231" s="172"/>
      <c r="H231" s="172"/>
      <c r="I231" s="169"/>
      <c r="J231" s="169"/>
    </row>
    <row r="232" spans="2:10">
      <c r="B232" s="172"/>
      <c r="C232" s="169"/>
      <c r="D232" s="30"/>
      <c r="F232" s="172"/>
      <c r="H232" s="172"/>
      <c r="I232" s="169"/>
      <c r="J232" s="169"/>
    </row>
    <row r="233" spans="2:10">
      <c r="B233" s="172"/>
      <c r="C233" s="169"/>
      <c r="D233" s="30"/>
      <c r="F233" s="172"/>
      <c r="H233" s="172"/>
      <c r="I233" s="169"/>
      <c r="J233" s="169"/>
    </row>
    <row r="234" spans="2:10">
      <c r="B234" s="172"/>
      <c r="C234" s="169"/>
      <c r="D234" s="30"/>
      <c r="F234" s="172"/>
      <c r="H234" s="172"/>
      <c r="I234" s="169"/>
      <c r="J234" s="169"/>
    </row>
    <row r="235" spans="2:10">
      <c r="B235" s="172"/>
      <c r="C235" s="169"/>
      <c r="D235" s="30"/>
      <c r="F235" s="172"/>
      <c r="H235" s="172"/>
      <c r="I235" s="169"/>
      <c r="J235" s="169"/>
    </row>
    <row r="236" spans="2:10">
      <c r="B236" s="172"/>
      <c r="C236" s="169"/>
      <c r="D236" s="30"/>
      <c r="F236" s="172"/>
      <c r="H236" s="172"/>
      <c r="I236" s="169"/>
      <c r="J236" s="169"/>
    </row>
    <row r="237" spans="2:10">
      <c r="B237" s="172"/>
      <c r="C237" s="169"/>
      <c r="D237" s="30"/>
      <c r="F237" s="172"/>
      <c r="H237" s="172"/>
      <c r="I237" s="169"/>
      <c r="J237" s="169"/>
    </row>
    <row r="238" spans="2:10">
      <c r="B238" s="172"/>
      <c r="C238" s="169"/>
      <c r="D238" s="30"/>
      <c r="F238" s="172"/>
      <c r="H238" s="172"/>
      <c r="I238" s="169"/>
      <c r="J238" s="169"/>
    </row>
    <row r="239" spans="2:10">
      <c r="B239" s="172"/>
      <c r="C239" s="169"/>
      <c r="D239" s="30"/>
      <c r="F239" s="172"/>
      <c r="H239" s="172"/>
      <c r="I239" s="169"/>
      <c r="J239" s="169"/>
    </row>
    <row r="240" spans="2:10">
      <c r="B240" s="172"/>
      <c r="C240" s="169"/>
      <c r="D240" s="30"/>
      <c r="F240" s="172"/>
      <c r="H240" s="172"/>
      <c r="I240" s="169"/>
      <c r="J240" s="169"/>
    </row>
    <row r="241" spans="2:10">
      <c r="B241" s="172"/>
      <c r="C241" s="169"/>
      <c r="D241" s="30"/>
      <c r="F241" s="172"/>
      <c r="H241" s="172"/>
      <c r="I241" s="169"/>
      <c r="J241" s="169"/>
    </row>
    <row r="242" spans="2:10">
      <c r="B242" s="172"/>
      <c r="C242" s="169"/>
      <c r="D242" s="30"/>
      <c r="F242" s="172"/>
      <c r="H242" s="172"/>
      <c r="I242" s="169"/>
      <c r="J242" s="169"/>
    </row>
    <row r="243" spans="2:10">
      <c r="B243" s="172"/>
      <c r="C243" s="169"/>
      <c r="D243" s="30"/>
      <c r="F243" s="172"/>
      <c r="H243" s="172"/>
      <c r="I243" s="169"/>
      <c r="J243" s="169"/>
    </row>
    <row r="244" spans="2:10">
      <c r="B244" s="172"/>
      <c r="C244" s="169"/>
      <c r="D244" s="30"/>
      <c r="F244" s="172"/>
      <c r="H244" s="172"/>
      <c r="I244" s="169"/>
      <c r="J244" s="169"/>
    </row>
    <row r="245" spans="2:10">
      <c r="B245" s="172"/>
      <c r="C245" s="169"/>
      <c r="D245" s="30"/>
      <c r="F245" s="172"/>
      <c r="H245" s="172"/>
      <c r="I245" s="169"/>
      <c r="J245" s="169"/>
    </row>
    <row r="246" spans="2:10">
      <c r="B246" s="172"/>
      <c r="C246" s="169"/>
      <c r="D246" s="30"/>
      <c r="F246" s="172"/>
      <c r="H246" s="172"/>
      <c r="I246" s="169"/>
      <c r="J246" s="169"/>
    </row>
    <row r="247" spans="2:10">
      <c r="B247" s="172"/>
      <c r="C247" s="169"/>
      <c r="D247" s="30"/>
      <c r="F247" s="172"/>
      <c r="H247" s="172"/>
      <c r="I247" s="169"/>
      <c r="J247" s="169"/>
    </row>
    <row r="248" spans="2:10">
      <c r="B248" s="172"/>
      <c r="C248" s="169"/>
      <c r="D248" s="30"/>
      <c r="F248" s="172"/>
      <c r="H248" s="172"/>
      <c r="I248" s="169"/>
      <c r="J248" s="169"/>
    </row>
    <row r="249" spans="2:10">
      <c r="B249" s="172"/>
      <c r="C249" s="169"/>
      <c r="D249" s="30"/>
      <c r="F249" s="172"/>
      <c r="H249" s="172"/>
      <c r="I249" s="169"/>
      <c r="J249" s="169"/>
    </row>
    <row r="250" spans="2:10">
      <c r="B250" s="172"/>
      <c r="C250" s="169"/>
      <c r="D250" s="30"/>
      <c r="F250" s="172"/>
      <c r="H250" s="172"/>
      <c r="I250" s="169"/>
      <c r="J250" s="169"/>
    </row>
    <row r="251" spans="2:10">
      <c r="B251" s="172"/>
      <c r="C251" s="169"/>
      <c r="D251" s="30"/>
      <c r="F251" s="172"/>
      <c r="H251" s="172"/>
      <c r="I251" s="169"/>
      <c r="J251" s="169"/>
    </row>
    <row r="252" spans="2:10">
      <c r="B252" s="172"/>
      <c r="C252" s="169"/>
      <c r="D252" s="30"/>
      <c r="F252" s="172"/>
      <c r="H252" s="172"/>
      <c r="I252" s="169"/>
      <c r="J252" s="169"/>
    </row>
    <row r="253" spans="2:10">
      <c r="B253" s="172"/>
      <c r="C253" s="169"/>
      <c r="D253" s="30"/>
      <c r="F253" s="172"/>
      <c r="H253" s="172"/>
      <c r="I253" s="169"/>
      <c r="J253" s="169"/>
    </row>
    <row r="254" spans="2:10">
      <c r="B254" s="172"/>
      <c r="C254" s="169"/>
      <c r="D254" s="30"/>
      <c r="F254" s="172"/>
      <c r="H254" s="172"/>
      <c r="I254" s="169"/>
      <c r="J254" s="169"/>
    </row>
    <row r="255" spans="2:10">
      <c r="B255" s="172"/>
      <c r="C255" s="169"/>
      <c r="D255" s="30"/>
      <c r="F255" s="172"/>
      <c r="H255" s="172"/>
      <c r="I255" s="169"/>
      <c r="J255" s="169"/>
    </row>
    <row r="256" spans="2:10">
      <c r="B256" s="172"/>
      <c r="C256" s="169"/>
      <c r="D256" s="30"/>
      <c r="F256" s="172"/>
      <c r="H256" s="172"/>
      <c r="I256" s="169"/>
      <c r="J256" s="169"/>
    </row>
    <row r="257" spans="2:10">
      <c r="B257" s="172"/>
      <c r="C257" s="169"/>
      <c r="D257" s="30"/>
      <c r="F257" s="172"/>
      <c r="H257" s="172"/>
      <c r="I257" s="169"/>
      <c r="J257" s="169"/>
    </row>
    <row r="258" spans="2:10">
      <c r="B258" s="172"/>
      <c r="C258" s="169"/>
      <c r="D258" s="30"/>
      <c r="F258" s="172"/>
      <c r="H258" s="172"/>
      <c r="I258" s="169"/>
      <c r="J258" s="169"/>
    </row>
    <row r="259" spans="2:10">
      <c r="B259" s="172"/>
      <c r="C259" s="169"/>
      <c r="D259" s="30"/>
      <c r="F259" s="172"/>
      <c r="H259" s="172"/>
      <c r="I259" s="169"/>
      <c r="J259" s="169"/>
    </row>
    <row r="260" spans="2:10">
      <c r="B260" s="172"/>
      <c r="C260" s="169"/>
      <c r="D260" s="30"/>
      <c r="F260" s="172"/>
      <c r="H260" s="172"/>
      <c r="I260" s="169"/>
      <c r="J260" s="169"/>
    </row>
    <row r="261" spans="2:10">
      <c r="B261" s="172"/>
      <c r="C261" s="169"/>
      <c r="D261" s="30"/>
      <c r="F261" s="172"/>
      <c r="H261" s="172"/>
      <c r="I261" s="169"/>
      <c r="J261" s="169"/>
    </row>
    <row r="262" spans="2:10">
      <c r="B262" s="172"/>
      <c r="C262" s="169"/>
      <c r="D262" s="30"/>
      <c r="F262" s="172"/>
      <c r="H262" s="172"/>
      <c r="I262" s="169"/>
      <c r="J262" s="169"/>
    </row>
    <row r="263" spans="2:10">
      <c r="B263" s="172"/>
      <c r="C263" s="169"/>
      <c r="D263" s="30"/>
      <c r="F263" s="172"/>
      <c r="H263" s="172"/>
      <c r="I263" s="169"/>
      <c r="J263" s="169"/>
    </row>
    <row r="264" spans="2:10">
      <c r="B264" s="172"/>
      <c r="C264" s="169"/>
      <c r="D264" s="30"/>
      <c r="F264" s="172"/>
      <c r="H264" s="172"/>
      <c r="I264" s="169"/>
      <c r="J264" s="169"/>
    </row>
    <row r="265" spans="2:10">
      <c r="B265" s="172"/>
      <c r="C265" s="169"/>
      <c r="D265" s="30"/>
      <c r="F265" s="172"/>
      <c r="H265" s="172"/>
      <c r="I265" s="169"/>
      <c r="J265" s="169"/>
    </row>
    <row r="266" spans="2:10">
      <c r="B266" s="172"/>
      <c r="C266" s="169"/>
      <c r="D266" s="30"/>
      <c r="F266" s="172"/>
      <c r="H266" s="172"/>
      <c r="I266" s="169"/>
      <c r="J266" s="169"/>
    </row>
    <row r="267" spans="2:10">
      <c r="B267" s="172"/>
      <c r="C267" s="169"/>
      <c r="D267" s="30"/>
      <c r="F267" s="172"/>
      <c r="H267" s="172"/>
      <c r="I267" s="169"/>
      <c r="J267" s="169"/>
    </row>
    <row r="268" spans="2:10">
      <c r="B268" s="172"/>
      <c r="C268" s="169"/>
      <c r="D268" s="30"/>
      <c r="F268" s="172"/>
      <c r="H268" s="172"/>
      <c r="I268" s="169"/>
      <c r="J268" s="169"/>
    </row>
    <row r="269" spans="2:10">
      <c r="B269" s="172"/>
      <c r="C269" s="169"/>
      <c r="D269" s="30"/>
      <c r="F269" s="172"/>
      <c r="H269" s="172"/>
      <c r="I269" s="169"/>
      <c r="J269" s="169"/>
    </row>
    <row r="270" spans="2:10">
      <c r="B270" s="172"/>
      <c r="C270" s="169"/>
      <c r="D270" s="30"/>
      <c r="F270" s="172"/>
      <c r="H270" s="172"/>
      <c r="I270" s="169"/>
      <c r="J270" s="169"/>
    </row>
    <row r="271" spans="2:10">
      <c r="B271" s="172"/>
      <c r="C271" s="169"/>
      <c r="D271" s="30"/>
      <c r="F271" s="172"/>
      <c r="H271" s="172"/>
      <c r="I271" s="169"/>
      <c r="J271" s="169"/>
    </row>
    <row r="272" spans="2:10">
      <c r="B272" s="172"/>
      <c r="C272" s="169"/>
      <c r="D272" s="30"/>
      <c r="F272" s="172"/>
      <c r="H272" s="172"/>
      <c r="I272" s="169"/>
      <c r="J272" s="169"/>
    </row>
    <row r="273" spans="2:10">
      <c r="B273" s="172"/>
      <c r="C273" s="169"/>
      <c r="D273" s="30"/>
      <c r="F273" s="172"/>
      <c r="H273" s="172"/>
      <c r="I273" s="169"/>
      <c r="J273" s="169"/>
    </row>
    <row r="274" spans="2:10">
      <c r="B274" s="172"/>
      <c r="C274" s="169"/>
      <c r="D274" s="30"/>
      <c r="F274" s="172"/>
      <c r="H274" s="172"/>
      <c r="I274" s="169"/>
      <c r="J274" s="169"/>
    </row>
    <row r="275" spans="2:10">
      <c r="B275" s="172"/>
      <c r="C275" s="169"/>
      <c r="D275" s="30"/>
      <c r="F275" s="172"/>
      <c r="H275" s="172"/>
      <c r="I275" s="169"/>
      <c r="J275" s="169"/>
    </row>
    <row r="276" spans="2:10">
      <c r="B276" s="172"/>
      <c r="C276" s="169"/>
      <c r="D276" s="30"/>
      <c r="F276" s="172"/>
      <c r="H276" s="172"/>
      <c r="I276" s="169"/>
      <c r="J276" s="169"/>
    </row>
    <row r="277" spans="2:10">
      <c r="B277" s="172"/>
      <c r="C277" s="169"/>
      <c r="D277" s="30"/>
      <c r="F277" s="172"/>
      <c r="H277" s="172"/>
      <c r="I277" s="169"/>
      <c r="J277" s="169"/>
    </row>
    <row r="278" spans="2:10">
      <c r="B278" s="172"/>
      <c r="C278" s="169"/>
      <c r="D278" s="30"/>
      <c r="F278" s="172"/>
      <c r="H278" s="172"/>
      <c r="I278" s="169"/>
      <c r="J278" s="169"/>
    </row>
    <row r="279" spans="2:10">
      <c r="B279" s="172"/>
      <c r="C279" s="169"/>
      <c r="D279" s="30"/>
      <c r="F279" s="172"/>
      <c r="H279" s="172"/>
      <c r="I279" s="169"/>
      <c r="J279" s="169"/>
    </row>
    <row r="280" spans="2:10">
      <c r="B280" s="172"/>
      <c r="C280" s="169"/>
      <c r="D280" s="30"/>
      <c r="F280" s="172"/>
      <c r="H280" s="172"/>
      <c r="I280" s="169"/>
      <c r="J280" s="169"/>
    </row>
    <row r="281" spans="2:10">
      <c r="B281" s="172"/>
      <c r="C281" s="169"/>
      <c r="D281" s="30"/>
      <c r="F281" s="172"/>
      <c r="H281" s="172"/>
      <c r="I281" s="169"/>
      <c r="J281" s="169"/>
    </row>
    <row r="282" spans="2:10">
      <c r="B282" s="172"/>
      <c r="C282" s="169"/>
      <c r="D282" s="30"/>
      <c r="F282" s="172"/>
      <c r="H282" s="172"/>
      <c r="I282" s="169"/>
      <c r="J282" s="169"/>
    </row>
    <row r="283" spans="2:10">
      <c r="B283" s="172"/>
      <c r="C283" s="169"/>
      <c r="D283" s="30"/>
      <c r="F283" s="172"/>
      <c r="H283" s="172"/>
      <c r="I283" s="169"/>
      <c r="J283" s="169"/>
    </row>
    <row r="284" spans="2:10">
      <c r="B284" s="172"/>
      <c r="C284" s="169"/>
      <c r="D284" s="30"/>
      <c r="F284" s="172"/>
      <c r="H284" s="172"/>
      <c r="I284" s="169"/>
      <c r="J284" s="169"/>
    </row>
    <row r="285" spans="2:10">
      <c r="B285" s="172"/>
      <c r="C285" s="169"/>
      <c r="D285" s="30"/>
      <c r="F285" s="172"/>
      <c r="H285" s="172"/>
      <c r="I285" s="169"/>
      <c r="J285" s="169"/>
    </row>
    <row r="286" spans="2:10">
      <c r="B286" s="172"/>
      <c r="C286" s="169"/>
      <c r="D286" s="30"/>
      <c r="F286" s="172"/>
      <c r="H286" s="172"/>
      <c r="I286" s="169"/>
      <c r="J286" s="169"/>
    </row>
    <row r="287" spans="2:10">
      <c r="B287" s="172"/>
      <c r="C287" s="169"/>
      <c r="D287" s="30"/>
      <c r="F287" s="172"/>
      <c r="H287" s="172"/>
      <c r="I287" s="169"/>
      <c r="J287" s="169"/>
    </row>
    <row r="288" spans="2:10">
      <c r="B288" s="172"/>
      <c r="C288" s="169"/>
      <c r="D288" s="30"/>
      <c r="F288" s="172"/>
      <c r="H288" s="172"/>
      <c r="I288" s="169"/>
      <c r="J288" s="169"/>
    </row>
    <row r="289" spans="2:10">
      <c r="B289" s="172"/>
      <c r="C289" s="169"/>
      <c r="D289" s="30"/>
      <c r="F289" s="172"/>
      <c r="H289" s="172"/>
      <c r="I289" s="169"/>
      <c r="J289" s="169"/>
    </row>
    <row r="290" spans="2:10">
      <c r="B290" s="172"/>
      <c r="C290" s="169"/>
      <c r="D290" s="30"/>
      <c r="F290" s="172"/>
      <c r="H290" s="172"/>
      <c r="I290" s="169"/>
      <c r="J290" s="169"/>
    </row>
    <row r="291" spans="2:10">
      <c r="B291" s="172"/>
      <c r="C291" s="169"/>
      <c r="D291" s="30"/>
      <c r="F291" s="172"/>
      <c r="H291" s="172"/>
      <c r="I291" s="169"/>
      <c r="J291" s="169"/>
    </row>
    <row r="292" spans="2:10">
      <c r="B292" s="172"/>
      <c r="C292" s="169"/>
      <c r="D292" s="30"/>
      <c r="F292" s="172"/>
      <c r="H292" s="172"/>
      <c r="I292" s="169"/>
      <c r="J292" s="169"/>
    </row>
    <row r="293" spans="2:10">
      <c r="B293" s="172"/>
      <c r="C293" s="169"/>
      <c r="D293" s="30"/>
      <c r="F293" s="172"/>
      <c r="H293" s="172"/>
      <c r="I293" s="169"/>
      <c r="J293" s="169"/>
    </row>
    <row r="294" spans="2:10">
      <c r="B294" s="172"/>
      <c r="C294" s="169"/>
      <c r="D294" s="30"/>
      <c r="F294" s="172"/>
      <c r="H294" s="172"/>
      <c r="I294" s="169"/>
      <c r="J294" s="169"/>
    </row>
    <row r="295" spans="2:10">
      <c r="B295" s="172"/>
      <c r="C295" s="169"/>
      <c r="D295" s="30"/>
      <c r="F295" s="172"/>
      <c r="H295" s="172"/>
      <c r="I295" s="169"/>
      <c r="J295" s="169"/>
    </row>
    <row r="296" spans="2:10">
      <c r="B296" s="172"/>
      <c r="C296" s="169"/>
      <c r="D296" s="30"/>
      <c r="F296" s="172"/>
      <c r="H296" s="172"/>
      <c r="I296" s="169"/>
      <c r="J296" s="169"/>
    </row>
    <row r="297" spans="2:10">
      <c r="B297" s="172"/>
      <c r="C297" s="169"/>
      <c r="D297" s="30"/>
      <c r="F297" s="172"/>
      <c r="H297" s="172"/>
      <c r="I297" s="169"/>
      <c r="J297" s="169"/>
    </row>
    <row r="298" spans="2:10">
      <c r="B298" s="172"/>
      <c r="C298" s="169"/>
      <c r="D298" s="30"/>
      <c r="F298" s="172"/>
      <c r="H298" s="172"/>
      <c r="I298" s="169"/>
      <c r="J298" s="169"/>
    </row>
    <row r="299" spans="2:10">
      <c r="B299" s="172"/>
      <c r="C299" s="169"/>
      <c r="D299" s="30"/>
      <c r="F299" s="172"/>
      <c r="H299" s="172"/>
      <c r="I299" s="169"/>
      <c r="J299" s="169"/>
    </row>
    <row r="300" spans="2:10">
      <c r="B300" s="172"/>
      <c r="C300" s="169"/>
      <c r="D300" s="30"/>
      <c r="F300" s="172"/>
      <c r="H300" s="172"/>
      <c r="I300" s="169"/>
      <c r="J300" s="169"/>
    </row>
    <row r="301" spans="2:10">
      <c r="B301" s="172"/>
      <c r="C301" s="169"/>
      <c r="D301" s="30"/>
      <c r="F301" s="172"/>
      <c r="H301" s="172"/>
      <c r="I301" s="169"/>
      <c r="J301" s="169"/>
    </row>
    <row r="302" spans="2:10">
      <c r="B302" s="172"/>
      <c r="C302" s="169"/>
      <c r="D302" s="30"/>
      <c r="F302" s="172"/>
      <c r="H302" s="172"/>
      <c r="I302" s="169"/>
      <c r="J302" s="169"/>
    </row>
    <row r="303" spans="2:10">
      <c r="B303" s="172"/>
      <c r="C303" s="169"/>
      <c r="D303" s="30"/>
      <c r="F303" s="172"/>
      <c r="H303" s="172"/>
      <c r="I303" s="169"/>
      <c r="J303" s="169"/>
    </row>
    <row r="304" spans="2:10">
      <c r="B304" s="172"/>
      <c r="C304" s="169"/>
      <c r="D304" s="30"/>
      <c r="F304" s="172"/>
      <c r="H304" s="172"/>
      <c r="I304" s="169"/>
      <c r="J304" s="169"/>
    </row>
    <row r="305" spans="2:10">
      <c r="B305" s="172"/>
      <c r="C305" s="169"/>
      <c r="D305" s="30"/>
      <c r="F305" s="172"/>
      <c r="H305" s="172"/>
      <c r="I305" s="169"/>
      <c r="J305" s="169"/>
    </row>
    <row r="306" spans="2:10">
      <c r="B306" s="172"/>
      <c r="C306" s="169"/>
      <c r="D306" s="30"/>
      <c r="F306" s="172"/>
      <c r="H306" s="172"/>
      <c r="I306" s="169"/>
      <c r="J306" s="169"/>
    </row>
    <row r="307" spans="2:10">
      <c r="B307" s="172"/>
      <c r="C307" s="169"/>
      <c r="D307" s="30"/>
      <c r="F307" s="172"/>
      <c r="H307" s="172"/>
      <c r="I307" s="169"/>
      <c r="J307" s="169"/>
    </row>
    <row r="308" spans="2:10">
      <c r="B308" s="172"/>
      <c r="C308" s="169"/>
      <c r="D308" s="30"/>
      <c r="F308" s="172"/>
      <c r="H308" s="172"/>
      <c r="I308" s="169"/>
      <c r="J308" s="169"/>
    </row>
    <row r="309" spans="2:10">
      <c r="B309" s="172"/>
      <c r="C309" s="169"/>
      <c r="D309" s="30"/>
      <c r="F309" s="172"/>
      <c r="H309" s="172"/>
      <c r="I309" s="169"/>
      <c r="J309" s="169"/>
    </row>
    <row r="310" spans="2:10">
      <c r="B310" s="172"/>
      <c r="C310" s="169"/>
      <c r="D310" s="30"/>
      <c r="F310" s="172"/>
      <c r="H310" s="172"/>
      <c r="I310" s="169"/>
      <c r="J310" s="169"/>
    </row>
    <row r="311" spans="2:10">
      <c r="B311" s="172"/>
      <c r="C311" s="169"/>
      <c r="D311" s="30"/>
      <c r="F311" s="172"/>
      <c r="H311" s="172"/>
      <c r="I311" s="169"/>
      <c r="J311" s="169"/>
    </row>
    <row r="312" spans="2:10">
      <c r="B312" s="172"/>
      <c r="C312" s="169"/>
      <c r="D312" s="30"/>
      <c r="F312" s="172"/>
      <c r="H312" s="172"/>
      <c r="I312" s="169"/>
      <c r="J312" s="169"/>
    </row>
    <row r="313" spans="2:10">
      <c r="B313" s="172"/>
      <c r="C313" s="169"/>
      <c r="D313" s="30"/>
      <c r="F313" s="172"/>
      <c r="H313" s="172"/>
      <c r="I313" s="169"/>
      <c r="J313" s="169"/>
    </row>
    <row r="314" spans="2:10">
      <c r="B314" s="172"/>
      <c r="C314" s="169"/>
      <c r="D314" s="30"/>
      <c r="F314" s="172"/>
      <c r="H314" s="172"/>
      <c r="I314" s="169"/>
      <c r="J314" s="169"/>
    </row>
    <row r="315" spans="2:10">
      <c r="B315" s="172"/>
      <c r="C315" s="169"/>
      <c r="D315" s="30"/>
      <c r="F315" s="172"/>
      <c r="H315" s="172"/>
      <c r="I315" s="169"/>
      <c r="J315" s="169"/>
    </row>
    <row r="316" spans="2:10">
      <c r="B316" s="172"/>
      <c r="C316" s="169"/>
      <c r="D316" s="30"/>
      <c r="F316" s="172"/>
      <c r="H316" s="172"/>
      <c r="I316" s="169"/>
      <c r="J316" s="169"/>
    </row>
    <row r="317" spans="2:10">
      <c r="B317" s="172"/>
      <c r="C317" s="169"/>
      <c r="D317" s="30"/>
      <c r="F317" s="172"/>
      <c r="H317" s="172"/>
      <c r="I317" s="169"/>
      <c r="J317" s="169"/>
    </row>
    <row r="318" spans="2:10">
      <c r="B318" s="172"/>
      <c r="C318" s="169"/>
      <c r="D318" s="30"/>
      <c r="F318" s="172"/>
      <c r="H318" s="172"/>
      <c r="I318" s="169"/>
      <c r="J318" s="169"/>
    </row>
    <row r="319" spans="2:10">
      <c r="B319" s="172"/>
      <c r="C319" s="169"/>
      <c r="D319" s="30"/>
      <c r="F319" s="172"/>
      <c r="H319" s="172"/>
      <c r="I319" s="169"/>
      <c r="J319" s="169"/>
    </row>
    <row r="320" spans="2:10">
      <c r="B320" s="172"/>
      <c r="C320" s="169"/>
      <c r="D320" s="30"/>
      <c r="F320" s="172"/>
      <c r="H320" s="172"/>
      <c r="I320" s="169"/>
      <c r="J320" s="169"/>
    </row>
    <row r="321" spans="2:10">
      <c r="B321" s="172"/>
      <c r="C321" s="169"/>
      <c r="D321" s="30"/>
      <c r="F321" s="172"/>
      <c r="H321" s="172"/>
      <c r="I321" s="169"/>
      <c r="J321" s="169"/>
    </row>
    <row r="322" spans="2:10">
      <c r="B322" s="172"/>
      <c r="C322" s="169"/>
      <c r="D322" s="30"/>
      <c r="F322" s="172"/>
      <c r="H322" s="172"/>
      <c r="I322" s="169"/>
      <c r="J322" s="169"/>
    </row>
    <row r="323" spans="2:10">
      <c r="B323" s="172"/>
      <c r="C323" s="169"/>
      <c r="D323" s="30"/>
      <c r="F323" s="172"/>
      <c r="H323" s="172"/>
      <c r="I323" s="169"/>
      <c r="J323" s="169"/>
    </row>
    <row r="324" spans="2:10">
      <c r="B324" s="172"/>
      <c r="C324" s="169"/>
      <c r="D324" s="30"/>
      <c r="F324" s="172"/>
      <c r="H324" s="172"/>
      <c r="I324" s="169"/>
      <c r="J324" s="169"/>
    </row>
    <row r="325" spans="2:10">
      <c r="B325" s="172"/>
      <c r="C325" s="169"/>
      <c r="D325" s="30"/>
      <c r="F325" s="172"/>
      <c r="H325" s="172"/>
      <c r="I325" s="169"/>
      <c r="J325" s="169"/>
    </row>
    <row r="326" spans="2:10">
      <c r="B326" s="172"/>
      <c r="C326" s="169"/>
      <c r="D326" s="30"/>
      <c r="F326" s="172"/>
      <c r="H326" s="172"/>
      <c r="I326" s="169"/>
      <c r="J326" s="169"/>
    </row>
    <row r="327" spans="2:10">
      <c r="B327" s="172"/>
      <c r="C327" s="169"/>
      <c r="D327" s="30"/>
      <c r="F327" s="172"/>
      <c r="H327" s="172"/>
      <c r="I327" s="169"/>
      <c r="J327" s="169"/>
    </row>
    <row r="328" spans="2:10">
      <c r="B328" s="172"/>
      <c r="C328" s="169"/>
      <c r="D328" s="30"/>
      <c r="F328" s="172"/>
      <c r="H328" s="172"/>
      <c r="I328" s="169"/>
      <c r="J328" s="169"/>
    </row>
    <row r="329" spans="2:10">
      <c r="B329" s="172"/>
      <c r="C329" s="169"/>
      <c r="D329" s="30"/>
      <c r="F329" s="172"/>
      <c r="H329" s="172"/>
      <c r="I329" s="169"/>
      <c r="J329" s="169"/>
    </row>
    <row r="330" spans="2:10">
      <c r="B330" s="172"/>
      <c r="C330" s="169"/>
      <c r="D330" s="30"/>
      <c r="F330" s="172"/>
      <c r="H330" s="172"/>
      <c r="I330" s="169"/>
      <c r="J330" s="169"/>
    </row>
    <row r="331" spans="2:10">
      <c r="B331" s="172"/>
      <c r="C331" s="169"/>
      <c r="D331" s="30"/>
      <c r="F331" s="172"/>
      <c r="H331" s="172"/>
      <c r="I331" s="169"/>
      <c r="J331" s="169"/>
    </row>
    <row r="332" spans="2:10">
      <c r="B332" s="172"/>
      <c r="C332" s="169"/>
      <c r="D332" s="30"/>
      <c r="F332" s="172"/>
      <c r="H332" s="172"/>
      <c r="I332" s="169"/>
      <c r="J332" s="169"/>
    </row>
    <row r="333" spans="2:10">
      <c r="B333" s="172"/>
      <c r="C333" s="169"/>
      <c r="D333" s="30"/>
      <c r="F333" s="172"/>
      <c r="H333" s="172"/>
      <c r="I333" s="169"/>
      <c r="J333" s="169"/>
    </row>
    <row r="334" spans="2:10">
      <c r="B334" s="172"/>
      <c r="C334" s="169"/>
      <c r="D334" s="30"/>
      <c r="F334" s="172"/>
      <c r="H334" s="172"/>
      <c r="I334" s="169"/>
      <c r="J334" s="169"/>
    </row>
    <row r="335" spans="2:10">
      <c r="B335" s="172"/>
      <c r="C335" s="169"/>
      <c r="D335" s="30"/>
      <c r="F335" s="172"/>
      <c r="H335" s="172"/>
      <c r="I335" s="169"/>
      <c r="J335" s="169"/>
    </row>
    <row r="336" spans="2:10">
      <c r="B336" s="172"/>
      <c r="C336" s="169"/>
      <c r="D336" s="30"/>
      <c r="F336" s="172"/>
      <c r="H336" s="172"/>
      <c r="I336" s="169"/>
      <c r="J336" s="169"/>
    </row>
    <row r="337" spans="2:10">
      <c r="B337" s="172"/>
      <c r="C337" s="169"/>
      <c r="D337" s="30"/>
      <c r="F337" s="172"/>
      <c r="H337" s="172"/>
      <c r="I337" s="169"/>
      <c r="J337" s="169"/>
    </row>
    <row r="338" spans="2:10">
      <c r="B338" s="172"/>
      <c r="C338" s="169"/>
      <c r="D338" s="30"/>
      <c r="F338" s="172"/>
      <c r="H338" s="172"/>
      <c r="I338" s="169"/>
      <c r="J338" s="169"/>
    </row>
    <row r="339" spans="2:10">
      <c r="B339" s="172"/>
      <c r="C339" s="169"/>
      <c r="D339" s="30"/>
      <c r="F339" s="172"/>
      <c r="H339" s="172"/>
      <c r="I339" s="169"/>
      <c r="J339" s="169"/>
    </row>
    <row r="340" spans="2:10">
      <c r="B340" s="172"/>
      <c r="C340" s="169"/>
      <c r="D340" s="30"/>
      <c r="F340" s="172"/>
      <c r="H340" s="172"/>
      <c r="I340" s="169"/>
      <c r="J340" s="169"/>
    </row>
    <row r="341" spans="2:10">
      <c r="B341" s="172"/>
      <c r="C341" s="169"/>
      <c r="D341" s="30"/>
      <c r="F341" s="172"/>
      <c r="H341" s="172"/>
      <c r="I341" s="169"/>
      <c r="J341" s="169"/>
    </row>
    <row r="342" spans="2:10">
      <c r="B342" s="172"/>
      <c r="C342" s="169"/>
      <c r="D342" s="30"/>
      <c r="F342" s="172"/>
      <c r="H342" s="172"/>
      <c r="I342" s="169"/>
      <c r="J342" s="169"/>
    </row>
    <row r="343" spans="2:10">
      <c r="B343" s="172"/>
      <c r="C343" s="169"/>
      <c r="D343" s="30"/>
      <c r="F343" s="172"/>
      <c r="H343" s="172"/>
      <c r="I343" s="169"/>
      <c r="J343" s="169"/>
    </row>
    <row r="344" spans="2:10">
      <c r="B344" s="172"/>
      <c r="C344" s="169"/>
      <c r="D344" s="30"/>
      <c r="F344" s="172"/>
      <c r="H344" s="172"/>
      <c r="I344" s="169"/>
      <c r="J344" s="169"/>
    </row>
    <row r="345" spans="2:10">
      <c r="B345" s="172"/>
      <c r="C345" s="169"/>
      <c r="D345" s="30"/>
      <c r="F345" s="172"/>
      <c r="H345" s="172"/>
      <c r="I345" s="169"/>
      <c r="J345" s="169"/>
    </row>
    <row r="346" spans="2:10">
      <c r="B346" s="172"/>
      <c r="C346" s="169"/>
      <c r="D346" s="30"/>
      <c r="F346" s="172"/>
      <c r="H346" s="172"/>
      <c r="I346" s="169"/>
      <c r="J346" s="169"/>
    </row>
    <row r="347" spans="2:10">
      <c r="B347" s="172"/>
      <c r="C347" s="169"/>
      <c r="D347" s="30"/>
      <c r="F347" s="172"/>
      <c r="H347" s="172"/>
      <c r="I347" s="169"/>
      <c r="J347" s="169"/>
    </row>
    <row r="348" spans="2:10">
      <c r="B348" s="172"/>
      <c r="C348" s="169"/>
      <c r="D348" s="30"/>
      <c r="F348" s="172"/>
      <c r="H348" s="172"/>
      <c r="I348" s="169"/>
      <c r="J348" s="169"/>
    </row>
    <row r="349" spans="2:10">
      <c r="B349" s="172"/>
      <c r="C349" s="169"/>
      <c r="D349" s="30"/>
      <c r="F349" s="172"/>
      <c r="H349" s="172"/>
      <c r="I349" s="169"/>
      <c r="J349" s="169"/>
    </row>
    <row r="350" spans="2:10">
      <c r="B350" s="172"/>
      <c r="C350" s="169"/>
      <c r="D350" s="30"/>
      <c r="F350" s="172"/>
      <c r="H350" s="172"/>
      <c r="I350" s="169"/>
      <c r="J350" s="169"/>
    </row>
    <row r="351" spans="2:10">
      <c r="B351" s="172"/>
      <c r="C351" s="169"/>
      <c r="D351" s="30"/>
      <c r="F351" s="172"/>
      <c r="H351" s="172"/>
      <c r="I351" s="169"/>
      <c r="J351" s="169"/>
    </row>
    <row r="352" spans="2:10">
      <c r="B352" s="172"/>
      <c r="C352" s="169"/>
      <c r="D352" s="30"/>
      <c r="F352" s="172"/>
      <c r="H352" s="172"/>
      <c r="I352" s="169"/>
      <c r="J352" s="169"/>
    </row>
    <row r="353" spans="2:10">
      <c r="B353" s="172"/>
      <c r="C353" s="169"/>
      <c r="D353" s="30"/>
      <c r="F353" s="172"/>
      <c r="H353" s="172"/>
      <c r="I353" s="169"/>
      <c r="J353" s="169"/>
    </row>
    <row r="354" spans="2:10">
      <c r="B354" s="172"/>
      <c r="C354" s="169"/>
      <c r="D354" s="30"/>
      <c r="F354" s="172"/>
      <c r="H354" s="172"/>
      <c r="I354" s="169"/>
      <c r="J354" s="169"/>
    </row>
    <row r="355" spans="2:10">
      <c r="B355" s="172"/>
      <c r="C355" s="169"/>
      <c r="D355" s="30"/>
      <c r="F355" s="172"/>
      <c r="H355" s="172"/>
      <c r="I355" s="169"/>
      <c r="J355" s="169"/>
    </row>
    <row r="356" spans="2:10">
      <c r="B356" s="172"/>
      <c r="C356" s="169"/>
      <c r="D356" s="30"/>
      <c r="F356" s="172"/>
      <c r="H356" s="172"/>
      <c r="I356" s="169"/>
      <c r="J356" s="169"/>
    </row>
    <row r="357" spans="2:10">
      <c r="B357" s="172"/>
      <c r="C357" s="169"/>
      <c r="D357" s="30"/>
      <c r="F357" s="172"/>
      <c r="H357" s="172"/>
      <c r="I357" s="169"/>
      <c r="J357" s="169"/>
    </row>
    <row r="358" spans="2:10">
      <c r="B358" s="172"/>
      <c r="C358" s="169"/>
      <c r="D358" s="30"/>
      <c r="F358" s="172"/>
      <c r="H358" s="172"/>
      <c r="I358" s="169"/>
      <c r="J358" s="169"/>
    </row>
    <row r="359" spans="2:10">
      <c r="B359" s="172"/>
      <c r="C359" s="169"/>
      <c r="D359" s="30"/>
      <c r="F359" s="172"/>
      <c r="H359" s="172"/>
      <c r="I359" s="169"/>
      <c r="J359" s="169"/>
    </row>
    <row r="360" spans="2:10">
      <c r="B360" s="172"/>
      <c r="C360" s="169"/>
      <c r="D360" s="30"/>
      <c r="F360" s="172"/>
      <c r="H360" s="172"/>
      <c r="I360" s="169"/>
      <c r="J360" s="169"/>
    </row>
    <row r="361" spans="2:10">
      <c r="B361" s="172"/>
      <c r="C361" s="169"/>
      <c r="D361" s="30"/>
      <c r="F361" s="172"/>
      <c r="H361" s="172"/>
      <c r="I361" s="169"/>
      <c r="J361" s="169"/>
    </row>
    <row r="362" spans="2:10">
      <c r="B362" s="172"/>
      <c r="C362" s="169"/>
      <c r="D362" s="30"/>
      <c r="F362" s="172"/>
      <c r="H362" s="172"/>
      <c r="I362" s="169"/>
      <c r="J362" s="169"/>
    </row>
    <row r="363" spans="2:10">
      <c r="B363" s="172"/>
      <c r="C363" s="169"/>
      <c r="D363" s="30"/>
      <c r="F363" s="172"/>
      <c r="H363" s="172"/>
      <c r="I363" s="169"/>
      <c r="J363" s="169"/>
    </row>
    <row r="364" spans="2:10">
      <c r="B364" s="172"/>
      <c r="C364" s="169"/>
      <c r="D364" s="30"/>
      <c r="F364" s="172"/>
      <c r="H364" s="172"/>
      <c r="I364" s="169"/>
      <c r="J364" s="169"/>
    </row>
    <row r="365" spans="2:10">
      <c r="B365" s="172"/>
      <c r="C365" s="169"/>
      <c r="D365" s="30"/>
      <c r="F365" s="172"/>
      <c r="H365" s="172"/>
      <c r="I365" s="169"/>
      <c r="J365" s="169"/>
    </row>
    <row r="366" spans="2:10">
      <c r="B366" s="172"/>
      <c r="C366" s="169"/>
      <c r="D366" s="30"/>
      <c r="F366" s="172"/>
      <c r="H366" s="172"/>
      <c r="I366" s="169"/>
      <c r="J366" s="169"/>
    </row>
    <row r="367" spans="2:10">
      <c r="B367" s="172"/>
      <c r="C367" s="169"/>
      <c r="D367" s="30"/>
      <c r="F367" s="172"/>
      <c r="H367" s="172"/>
      <c r="I367" s="169"/>
      <c r="J367" s="169"/>
    </row>
    <row r="368" spans="2:10">
      <c r="B368" s="172"/>
      <c r="C368" s="169"/>
      <c r="D368" s="30"/>
      <c r="F368" s="172"/>
      <c r="H368" s="172"/>
      <c r="I368" s="169"/>
      <c r="J368" s="169"/>
    </row>
    <row r="369" spans="2:10">
      <c r="B369" s="172"/>
      <c r="C369" s="169"/>
      <c r="D369" s="30"/>
      <c r="F369" s="172"/>
      <c r="H369" s="172"/>
      <c r="I369" s="169"/>
      <c r="J369" s="169"/>
    </row>
    <row r="370" spans="2:10">
      <c r="B370" s="172"/>
      <c r="C370" s="169"/>
      <c r="D370" s="30"/>
      <c r="F370" s="172"/>
      <c r="H370" s="172"/>
      <c r="I370" s="169"/>
      <c r="J370" s="169"/>
    </row>
    <row r="371" spans="2:10">
      <c r="B371" s="172"/>
      <c r="C371" s="169"/>
      <c r="D371" s="30"/>
      <c r="F371" s="172"/>
      <c r="H371" s="172"/>
      <c r="I371" s="169"/>
      <c r="J371" s="169"/>
    </row>
    <row r="372" spans="2:10">
      <c r="B372" s="172"/>
      <c r="C372" s="169"/>
      <c r="D372" s="30"/>
      <c r="F372" s="172"/>
      <c r="H372" s="172"/>
      <c r="I372" s="169"/>
      <c r="J372" s="169"/>
    </row>
    <row r="373" spans="2:10">
      <c r="B373" s="172"/>
      <c r="C373" s="169"/>
      <c r="D373" s="30"/>
      <c r="F373" s="172"/>
      <c r="H373" s="172"/>
      <c r="I373" s="169"/>
      <c r="J373" s="169"/>
    </row>
    <row r="374" spans="2:10">
      <c r="B374" s="172"/>
      <c r="C374" s="169"/>
      <c r="D374" s="30"/>
      <c r="F374" s="172"/>
      <c r="H374" s="172"/>
      <c r="I374" s="169"/>
      <c r="J374" s="169"/>
    </row>
    <row r="375" spans="2:10">
      <c r="B375" s="172"/>
      <c r="C375" s="169"/>
      <c r="D375" s="30"/>
      <c r="F375" s="172"/>
      <c r="H375" s="172"/>
      <c r="I375" s="169"/>
      <c r="J375" s="169"/>
    </row>
    <row r="376" spans="2:10">
      <c r="B376" s="172"/>
      <c r="C376" s="169"/>
      <c r="D376" s="30"/>
      <c r="F376" s="172"/>
      <c r="H376" s="172"/>
      <c r="I376" s="169"/>
      <c r="J376" s="169"/>
    </row>
    <row r="377" spans="2:10">
      <c r="B377" s="172"/>
      <c r="C377" s="169"/>
      <c r="D377" s="30"/>
      <c r="F377" s="172"/>
      <c r="H377" s="172"/>
      <c r="I377" s="169"/>
      <c r="J377" s="169"/>
    </row>
    <row r="378" spans="2:10">
      <c r="B378" s="172"/>
      <c r="C378" s="169"/>
      <c r="D378" s="30"/>
      <c r="F378" s="172"/>
      <c r="H378" s="172"/>
      <c r="I378" s="169"/>
      <c r="J378" s="169"/>
    </row>
    <row r="379" spans="2:10">
      <c r="B379" s="172"/>
      <c r="C379" s="169"/>
      <c r="D379" s="30"/>
      <c r="F379" s="172"/>
      <c r="H379" s="172"/>
      <c r="I379" s="169"/>
      <c r="J379" s="169"/>
    </row>
    <row r="380" spans="2:10">
      <c r="B380" s="172"/>
      <c r="C380" s="169"/>
      <c r="D380" s="30"/>
      <c r="F380" s="172"/>
      <c r="H380" s="172"/>
      <c r="I380" s="169"/>
      <c r="J380" s="169"/>
    </row>
    <row r="381" spans="2:10">
      <c r="B381" s="172"/>
      <c r="C381" s="169"/>
      <c r="D381" s="30"/>
      <c r="F381" s="172"/>
      <c r="H381" s="172"/>
      <c r="I381" s="169"/>
      <c r="J381" s="169"/>
    </row>
    <row r="382" spans="2:10">
      <c r="B382" s="172"/>
      <c r="C382" s="169"/>
      <c r="D382" s="30"/>
      <c r="F382" s="172"/>
      <c r="H382" s="172"/>
      <c r="I382" s="169"/>
      <c r="J382" s="169"/>
    </row>
    <row r="383" spans="2:10">
      <c r="B383" s="172"/>
      <c r="C383" s="169"/>
      <c r="D383" s="30"/>
      <c r="F383" s="172"/>
      <c r="H383" s="172"/>
      <c r="I383" s="169"/>
      <c r="J383" s="169"/>
    </row>
    <row r="384" spans="2:10">
      <c r="B384" s="172"/>
      <c r="C384" s="169"/>
      <c r="D384" s="30"/>
      <c r="F384" s="172"/>
      <c r="H384" s="172"/>
      <c r="I384" s="169"/>
      <c r="J384" s="169"/>
    </row>
    <row r="385" spans="2:10">
      <c r="B385" s="172"/>
      <c r="C385" s="169"/>
      <c r="D385" s="30"/>
      <c r="F385" s="172"/>
      <c r="H385" s="172"/>
      <c r="I385" s="169"/>
      <c r="J385" s="169"/>
    </row>
    <row r="386" spans="2:10">
      <c r="B386" s="172"/>
      <c r="C386" s="169"/>
      <c r="D386" s="30"/>
      <c r="F386" s="172"/>
      <c r="H386" s="172"/>
      <c r="I386" s="169"/>
      <c r="J386" s="169"/>
    </row>
    <row r="387" spans="2:10">
      <c r="B387" s="172"/>
      <c r="C387" s="169"/>
      <c r="D387" s="30"/>
      <c r="F387" s="172"/>
      <c r="H387" s="172"/>
      <c r="I387" s="169"/>
      <c r="J387" s="169"/>
    </row>
    <row r="388" spans="2:10">
      <c r="B388" s="172"/>
      <c r="C388" s="169"/>
      <c r="D388" s="30"/>
      <c r="F388" s="172"/>
      <c r="H388" s="172"/>
      <c r="I388" s="169"/>
      <c r="J388" s="169"/>
    </row>
    <row r="389" spans="2:10">
      <c r="B389" s="172"/>
      <c r="C389" s="169"/>
      <c r="D389" s="30"/>
      <c r="F389" s="172"/>
      <c r="H389" s="172"/>
      <c r="I389" s="169"/>
      <c r="J389" s="169"/>
    </row>
    <row r="390" spans="2:10">
      <c r="B390" s="172"/>
      <c r="C390" s="169"/>
      <c r="D390" s="30"/>
      <c r="F390" s="172"/>
      <c r="H390" s="172"/>
      <c r="I390" s="169"/>
      <c r="J390" s="169"/>
    </row>
    <row r="391" spans="2:10">
      <c r="B391" s="172"/>
      <c r="C391" s="169"/>
      <c r="D391" s="30"/>
      <c r="F391" s="172"/>
      <c r="H391" s="172"/>
      <c r="I391" s="169"/>
      <c r="J391" s="169"/>
    </row>
    <row r="392" spans="2:10">
      <c r="B392" s="172"/>
      <c r="C392" s="169"/>
      <c r="D392" s="30"/>
      <c r="F392" s="172"/>
      <c r="H392" s="172"/>
      <c r="I392" s="169"/>
      <c r="J392" s="169"/>
    </row>
    <row r="393" spans="2:10">
      <c r="B393" s="172"/>
      <c r="C393" s="169"/>
      <c r="D393" s="30"/>
      <c r="F393" s="172"/>
      <c r="H393" s="172"/>
      <c r="I393" s="169"/>
      <c r="J393" s="169"/>
    </row>
    <row r="394" spans="2:10">
      <c r="B394" s="172"/>
      <c r="C394" s="169"/>
      <c r="D394" s="30"/>
      <c r="F394" s="172"/>
      <c r="H394" s="172"/>
      <c r="I394" s="169"/>
      <c r="J394" s="169"/>
    </row>
    <row r="395" spans="2:10">
      <c r="B395" s="172"/>
      <c r="C395" s="169"/>
      <c r="D395" s="30"/>
      <c r="F395" s="172"/>
      <c r="H395" s="172"/>
      <c r="I395" s="169"/>
      <c r="J395" s="169"/>
    </row>
    <row r="396" spans="2:10">
      <c r="B396" s="172"/>
      <c r="C396" s="169"/>
      <c r="D396" s="30"/>
      <c r="F396" s="172"/>
      <c r="H396" s="172"/>
      <c r="I396" s="169"/>
      <c r="J396" s="169"/>
    </row>
    <row r="397" spans="2:10">
      <c r="B397" s="172"/>
      <c r="C397" s="169"/>
      <c r="D397" s="30"/>
      <c r="F397" s="172"/>
      <c r="H397" s="172"/>
      <c r="I397" s="169"/>
      <c r="J397" s="169"/>
    </row>
    <row r="398" spans="2:10">
      <c r="B398" s="172"/>
      <c r="C398" s="169"/>
      <c r="D398" s="30"/>
      <c r="F398" s="172"/>
      <c r="H398" s="172"/>
      <c r="I398" s="169"/>
      <c r="J398" s="169"/>
    </row>
    <row r="399" spans="2:10">
      <c r="B399" s="172"/>
      <c r="C399" s="169"/>
      <c r="D399" s="30"/>
      <c r="F399" s="172"/>
      <c r="H399" s="172"/>
      <c r="I399" s="169"/>
      <c r="J399" s="169"/>
    </row>
    <row r="400" spans="2:10">
      <c r="B400" s="172"/>
      <c r="C400" s="169"/>
      <c r="D400" s="30"/>
      <c r="F400" s="172"/>
      <c r="H400" s="172"/>
      <c r="I400" s="169"/>
      <c r="J400" s="169"/>
    </row>
    <row r="401" spans="2:10">
      <c r="B401" s="172"/>
      <c r="C401" s="169"/>
      <c r="D401" s="30"/>
      <c r="F401" s="172"/>
      <c r="H401" s="172"/>
      <c r="I401" s="169"/>
      <c r="J401" s="169"/>
    </row>
    <row r="402" spans="2:10">
      <c r="B402" s="172"/>
      <c r="C402" s="169"/>
      <c r="D402" s="30"/>
      <c r="F402" s="172"/>
      <c r="H402" s="172"/>
      <c r="I402" s="169"/>
      <c r="J402" s="169"/>
    </row>
    <row r="403" spans="2:10">
      <c r="B403" s="172"/>
      <c r="C403" s="169"/>
      <c r="D403" s="30"/>
      <c r="F403" s="172"/>
      <c r="H403" s="172"/>
      <c r="I403" s="169"/>
      <c r="J403" s="169"/>
    </row>
    <row r="404" spans="2:10">
      <c r="B404" s="172"/>
      <c r="C404" s="169"/>
      <c r="D404" s="30"/>
      <c r="F404" s="172"/>
      <c r="H404" s="172"/>
      <c r="I404" s="169"/>
      <c r="J404" s="169"/>
    </row>
    <row r="405" spans="2:10">
      <c r="B405" s="172"/>
      <c r="C405" s="169"/>
      <c r="D405" s="30"/>
      <c r="F405" s="172"/>
      <c r="H405" s="172"/>
      <c r="I405" s="169"/>
      <c r="J405" s="169"/>
    </row>
    <row r="406" spans="2:10">
      <c r="B406" s="172"/>
      <c r="C406" s="169"/>
      <c r="D406" s="30"/>
      <c r="F406" s="172"/>
      <c r="H406" s="172"/>
      <c r="I406" s="169"/>
      <c r="J406" s="169"/>
    </row>
    <row r="407" spans="2:10">
      <c r="B407" s="172"/>
      <c r="C407" s="169"/>
      <c r="D407" s="30"/>
      <c r="F407" s="172"/>
      <c r="H407" s="172"/>
      <c r="I407" s="169"/>
      <c r="J407" s="169"/>
    </row>
    <row r="408" spans="2:10">
      <c r="B408" s="172"/>
      <c r="C408" s="169"/>
      <c r="D408" s="30"/>
      <c r="F408" s="172"/>
      <c r="H408" s="172"/>
      <c r="I408" s="169"/>
      <c r="J408" s="169"/>
    </row>
    <row r="409" spans="2:10">
      <c r="B409" s="172"/>
      <c r="C409" s="169"/>
      <c r="D409" s="30"/>
      <c r="F409" s="172"/>
      <c r="H409" s="172"/>
      <c r="I409" s="169"/>
      <c r="J409" s="169"/>
    </row>
    <row r="410" spans="2:10">
      <c r="B410" s="172"/>
      <c r="C410" s="169"/>
      <c r="D410" s="30"/>
      <c r="F410" s="172"/>
      <c r="H410" s="172"/>
      <c r="I410" s="169"/>
      <c r="J410" s="169"/>
    </row>
    <row r="411" spans="2:10">
      <c r="B411" s="172"/>
      <c r="C411" s="169"/>
      <c r="D411" s="30"/>
      <c r="F411" s="172"/>
      <c r="H411" s="172"/>
      <c r="I411" s="169"/>
      <c r="J411" s="169"/>
    </row>
    <row r="412" spans="2:10">
      <c r="B412" s="172"/>
      <c r="C412" s="169"/>
      <c r="D412" s="30"/>
      <c r="F412" s="172"/>
      <c r="H412" s="172"/>
      <c r="I412" s="169"/>
      <c r="J412" s="169"/>
    </row>
    <row r="413" spans="2:10">
      <c r="B413" s="172"/>
      <c r="C413" s="169"/>
      <c r="D413" s="30"/>
      <c r="F413" s="172"/>
      <c r="H413" s="172"/>
      <c r="I413" s="169"/>
      <c r="J413" s="169"/>
    </row>
  </sheetData>
  <autoFilter ref="A1:M141">
    <filterColumn colId="5"/>
    <filterColumn colId="6"/>
    <filterColumn colId="7"/>
  </autoFilter>
  <sortState ref="A2:E141">
    <sortCondition descending="1" ref="E2"/>
  </sortState>
  <mergeCells count="886">
    <mergeCell ref="F410:F411"/>
    <mergeCell ref="F412:F413"/>
    <mergeCell ref="F392:F393"/>
    <mergeCell ref="F394:F395"/>
    <mergeCell ref="F396:F397"/>
    <mergeCell ref="F398:F399"/>
    <mergeCell ref="F400:F401"/>
    <mergeCell ref="F402:F403"/>
    <mergeCell ref="F404:F405"/>
    <mergeCell ref="F406:F407"/>
    <mergeCell ref="F408:F409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90:F391"/>
    <mergeCell ref="F356:F357"/>
    <mergeCell ref="F358:F359"/>
    <mergeCell ref="F360:F361"/>
    <mergeCell ref="F362:F363"/>
    <mergeCell ref="F364:F365"/>
    <mergeCell ref="F366:F367"/>
    <mergeCell ref="F368:F369"/>
    <mergeCell ref="F370:F371"/>
    <mergeCell ref="F372:F373"/>
    <mergeCell ref="F338:F339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H400:H401"/>
    <mergeCell ref="H402:H403"/>
    <mergeCell ref="H404:H405"/>
    <mergeCell ref="H406:H407"/>
    <mergeCell ref="H408:H409"/>
    <mergeCell ref="H410:H411"/>
    <mergeCell ref="H412:H413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H382:H383"/>
    <mergeCell ref="H384:H385"/>
    <mergeCell ref="H386:H387"/>
    <mergeCell ref="H388:H389"/>
    <mergeCell ref="H390:H391"/>
    <mergeCell ref="H392:H393"/>
    <mergeCell ref="H394:H395"/>
    <mergeCell ref="H396:H397"/>
    <mergeCell ref="H398:H399"/>
    <mergeCell ref="H364:H365"/>
    <mergeCell ref="H366:H367"/>
    <mergeCell ref="H368:H369"/>
    <mergeCell ref="H370:H371"/>
    <mergeCell ref="H372:H373"/>
    <mergeCell ref="H374:H375"/>
    <mergeCell ref="H376:H377"/>
    <mergeCell ref="H378:H379"/>
    <mergeCell ref="H380:H381"/>
    <mergeCell ref="H346:H347"/>
    <mergeCell ref="H348:H349"/>
    <mergeCell ref="H350:H351"/>
    <mergeCell ref="H352:H353"/>
    <mergeCell ref="H354:H355"/>
    <mergeCell ref="H356:H357"/>
    <mergeCell ref="H358:H359"/>
    <mergeCell ref="H360:H361"/>
    <mergeCell ref="H362:H363"/>
    <mergeCell ref="H328:H329"/>
    <mergeCell ref="H330:H331"/>
    <mergeCell ref="H332:H333"/>
    <mergeCell ref="H334:H335"/>
    <mergeCell ref="H336:H337"/>
    <mergeCell ref="H338:H339"/>
    <mergeCell ref="H340:H341"/>
    <mergeCell ref="H342:H343"/>
    <mergeCell ref="H344:H345"/>
    <mergeCell ref="H310:H311"/>
    <mergeCell ref="H312:H313"/>
    <mergeCell ref="H314:H315"/>
    <mergeCell ref="H316:H317"/>
    <mergeCell ref="H318:H319"/>
    <mergeCell ref="H320:H321"/>
    <mergeCell ref="H322:H323"/>
    <mergeCell ref="H324:H325"/>
    <mergeCell ref="H326:H327"/>
    <mergeCell ref="H292:H293"/>
    <mergeCell ref="H294:H295"/>
    <mergeCell ref="H296:H297"/>
    <mergeCell ref="H298:H299"/>
    <mergeCell ref="H300:H301"/>
    <mergeCell ref="H302:H303"/>
    <mergeCell ref="H304:H305"/>
    <mergeCell ref="H306:H307"/>
    <mergeCell ref="H308:H309"/>
    <mergeCell ref="H274:H275"/>
    <mergeCell ref="H276:H277"/>
    <mergeCell ref="H278:H279"/>
    <mergeCell ref="H280:H281"/>
    <mergeCell ref="H282:H283"/>
    <mergeCell ref="H284:H285"/>
    <mergeCell ref="H286:H287"/>
    <mergeCell ref="H288:H289"/>
    <mergeCell ref="H290:H291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J408:J409"/>
    <mergeCell ref="J410:J411"/>
    <mergeCell ref="J412:J413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J390:J391"/>
    <mergeCell ref="J392:J393"/>
    <mergeCell ref="J394:J395"/>
    <mergeCell ref="J396:J397"/>
    <mergeCell ref="J398:J399"/>
    <mergeCell ref="J400:J401"/>
    <mergeCell ref="J402:J403"/>
    <mergeCell ref="J404:J405"/>
    <mergeCell ref="J406:J407"/>
    <mergeCell ref="J372:J373"/>
    <mergeCell ref="J374:J375"/>
    <mergeCell ref="J376:J377"/>
    <mergeCell ref="J378:J379"/>
    <mergeCell ref="J380:J381"/>
    <mergeCell ref="J382:J383"/>
    <mergeCell ref="J384:J385"/>
    <mergeCell ref="J386:J387"/>
    <mergeCell ref="J388:J389"/>
    <mergeCell ref="J354:J355"/>
    <mergeCell ref="J356:J357"/>
    <mergeCell ref="J358:J359"/>
    <mergeCell ref="J360:J361"/>
    <mergeCell ref="J362:J363"/>
    <mergeCell ref="J364:J365"/>
    <mergeCell ref="J366:J367"/>
    <mergeCell ref="J368:J369"/>
    <mergeCell ref="J370:J371"/>
    <mergeCell ref="J336:J337"/>
    <mergeCell ref="J338:J339"/>
    <mergeCell ref="J340:J341"/>
    <mergeCell ref="J342:J343"/>
    <mergeCell ref="J344:J345"/>
    <mergeCell ref="J346:J347"/>
    <mergeCell ref="J348:J349"/>
    <mergeCell ref="J350:J351"/>
    <mergeCell ref="J352:J353"/>
    <mergeCell ref="J318:J319"/>
    <mergeCell ref="J320:J321"/>
    <mergeCell ref="J322:J323"/>
    <mergeCell ref="J324:J325"/>
    <mergeCell ref="J326:J327"/>
    <mergeCell ref="J328:J329"/>
    <mergeCell ref="J330:J331"/>
    <mergeCell ref="J332:J333"/>
    <mergeCell ref="J334:J335"/>
    <mergeCell ref="J300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282:J283"/>
    <mergeCell ref="J284:J285"/>
    <mergeCell ref="J286:J287"/>
    <mergeCell ref="J288:J289"/>
    <mergeCell ref="J290:J291"/>
    <mergeCell ref="J292:J293"/>
    <mergeCell ref="J294:J295"/>
    <mergeCell ref="J296:J297"/>
    <mergeCell ref="J298:J299"/>
    <mergeCell ref="J264:J265"/>
    <mergeCell ref="J266:J267"/>
    <mergeCell ref="J268:J269"/>
    <mergeCell ref="J270:J271"/>
    <mergeCell ref="J272:J273"/>
    <mergeCell ref="J274:J275"/>
    <mergeCell ref="J276:J277"/>
    <mergeCell ref="J278:J279"/>
    <mergeCell ref="J280:J281"/>
    <mergeCell ref="J246:J247"/>
    <mergeCell ref="J248:J249"/>
    <mergeCell ref="J250:J251"/>
    <mergeCell ref="J252:J253"/>
    <mergeCell ref="J254:J255"/>
    <mergeCell ref="J256:J257"/>
    <mergeCell ref="J258:J259"/>
    <mergeCell ref="J260:J261"/>
    <mergeCell ref="J262:J263"/>
    <mergeCell ref="J228:J229"/>
    <mergeCell ref="J230:J231"/>
    <mergeCell ref="J232:J233"/>
    <mergeCell ref="J234:J235"/>
    <mergeCell ref="J236:J237"/>
    <mergeCell ref="J238:J239"/>
    <mergeCell ref="J240:J241"/>
    <mergeCell ref="J242:J243"/>
    <mergeCell ref="J244:J245"/>
    <mergeCell ref="J210:J211"/>
    <mergeCell ref="J212:J213"/>
    <mergeCell ref="J214:J215"/>
    <mergeCell ref="J216:J217"/>
    <mergeCell ref="J218:J219"/>
    <mergeCell ref="J220:J221"/>
    <mergeCell ref="J222:J223"/>
    <mergeCell ref="J224:J225"/>
    <mergeCell ref="J226:J227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I398:I399"/>
    <mergeCell ref="I400:I401"/>
    <mergeCell ref="I402:I403"/>
    <mergeCell ref="I404:I405"/>
    <mergeCell ref="I406:I407"/>
    <mergeCell ref="I408:I409"/>
    <mergeCell ref="I410:I411"/>
    <mergeCell ref="I412:I413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I380:I381"/>
    <mergeCell ref="I382:I383"/>
    <mergeCell ref="I384:I385"/>
    <mergeCell ref="I386:I387"/>
    <mergeCell ref="I388:I389"/>
    <mergeCell ref="I390:I391"/>
    <mergeCell ref="I392:I393"/>
    <mergeCell ref="I394:I395"/>
    <mergeCell ref="I396:I397"/>
    <mergeCell ref="I362:I363"/>
    <mergeCell ref="I364:I365"/>
    <mergeCell ref="I366:I367"/>
    <mergeCell ref="I368:I369"/>
    <mergeCell ref="I370:I371"/>
    <mergeCell ref="I372:I373"/>
    <mergeCell ref="I374:I375"/>
    <mergeCell ref="I376:I377"/>
    <mergeCell ref="I378:I379"/>
    <mergeCell ref="I344:I345"/>
    <mergeCell ref="I346:I347"/>
    <mergeCell ref="I348:I349"/>
    <mergeCell ref="I350:I351"/>
    <mergeCell ref="I352:I353"/>
    <mergeCell ref="I354:I355"/>
    <mergeCell ref="I356:I357"/>
    <mergeCell ref="I358:I359"/>
    <mergeCell ref="I360:I361"/>
    <mergeCell ref="I326:I327"/>
    <mergeCell ref="I328:I329"/>
    <mergeCell ref="I330:I331"/>
    <mergeCell ref="I332:I333"/>
    <mergeCell ref="I334:I335"/>
    <mergeCell ref="I336:I337"/>
    <mergeCell ref="I338:I339"/>
    <mergeCell ref="I340:I341"/>
    <mergeCell ref="I342:I343"/>
    <mergeCell ref="I308:I309"/>
    <mergeCell ref="I310:I311"/>
    <mergeCell ref="I312:I313"/>
    <mergeCell ref="I314:I315"/>
    <mergeCell ref="I316:I317"/>
    <mergeCell ref="I318:I319"/>
    <mergeCell ref="I320:I321"/>
    <mergeCell ref="I322:I323"/>
    <mergeCell ref="I324:I325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B406:B407"/>
    <mergeCell ref="B408:B409"/>
    <mergeCell ref="B410:B411"/>
    <mergeCell ref="B412:B413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A140:A141"/>
    <mergeCell ref="B142:B143"/>
    <mergeCell ref="B144:B145"/>
    <mergeCell ref="B146:B147"/>
    <mergeCell ref="B148:B149"/>
    <mergeCell ref="B150:B151"/>
    <mergeCell ref="B152:B153"/>
    <mergeCell ref="A134:A135"/>
    <mergeCell ref="A136:A137"/>
    <mergeCell ref="A138:A139"/>
    <mergeCell ref="A128:A129"/>
    <mergeCell ref="A130:A131"/>
    <mergeCell ref="A132:A133"/>
    <mergeCell ref="A122:A123"/>
    <mergeCell ref="A124:A125"/>
    <mergeCell ref="A126:A127"/>
    <mergeCell ref="A116:A117"/>
    <mergeCell ref="A118:A119"/>
    <mergeCell ref="A120:A121"/>
    <mergeCell ref="A110:A111"/>
    <mergeCell ref="A112:A113"/>
    <mergeCell ref="A114:A115"/>
    <mergeCell ref="A104:A105"/>
    <mergeCell ref="A106:A107"/>
    <mergeCell ref="A108:A109"/>
    <mergeCell ref="A98:A99"/>
    <mergeCell ref="A100:A101"/>
    <mergeCell ref="A102:A103"/>
    <mergeCell ref="A92:A93"/>
    <mergeCell ref="A94:A95"/>
    <mergeCell ref="A96:A97"/>
    <mergeCell ref="A86:A87"/>
    <mergeCell ref="A88:A89"/>
    <mergeCell ref="A90:A91"/>
    <mergeCell ref="A80:A81"/>
    <mergeCell ref="A82:A83"/>
    <mergeCell ref="A84:A85"/>
    <mergeCell ref="A74:A75"/>
    <mergeCell ref="A76:A77"/>
    <mergeCell ref="A78:A79"/>
    <mergeCell ref="A68:A69"/>
    <mergeCell ref="A70:A71"/>
    <mergeCell ref="A72:A73"/>
    <mergeCell ref="A62:A63"/>
    <mergeCell ref="A64:A65"/>
    <mergeCell ref="A66:A67"/>
    <mergeCell ref="A56:A57"/>
    <mergeCell ref="A58:A59"/>
    <mergeCell ref="A60:A61"/>
    <mergeCell ref="A50:A51"/>
    <mergeCell ref="A52:A53"/>
    <mergeCell ref="A54:A55"/>
    <mergeCell ref="A44:A45"/>
    <mergeCell ref="A46:A47"/>
    <mergeCell ref="A48:A49"/>
    <mergeCell ref="A38:A39"/>
    <mergeCell ref="A40:A41"/>
    <mergeCell ref="A42:A43"/>
    <mergeCell ref="A32:A33"/>
    <mergeCell ref="A34:A35"/>
    <mergeCell ref="A36:A37"/>
    <mergeCell ref="A26:A27"/>
    <mergeCell ref="A28:A29"/>
    <mergeCell ref="A30:A31"/>
    <mergeCell ref="A20:A21"/>
    <mergeCell ref="A22:A23"/>
    <mergeCell ref="A24:A25"/>
    <mergeCell ref="A14:A15"/>
    <mergeCell ref="A16:A17"/>
    <mergeCell ref="A18:A19"/>
    <mergeCell ref="A8:A9"/>
    <mergeCell ref="A10:A11"/>
    <mergeCell ref="A12:A13"/>
    <mergeCell ref="A2:A3"/>
    <mergeCell ref="A4:A5"/>
    <mergeCell ref="A6:A7"/>
    <mergeCell ref="C410:C411"/>
    <mergeCell ref="C412:C413"/>
    <mergeCell ref="C398:C399"/>
    <mergeCell ref="C400:C401"/>
    <mergeCell ref="C402:C403"/>
    <mergeCell ref="C404:C405"/>
    <mergeCell ref="C406:C407"/>
    <mergeCell ref="C408:C409"/>
    <mergeCell ref="C386:C387"/>
    <mergeCell ref="C388:C389"/>
    <mergeCell ref="C390:C391"/>
    <mergeCell ref="C392:C393"/>
    <mergeCell ref="C394:C395"/>
    <mergeCell ref="C396:C397"/>
    <mergeCell ref="C374:C375"/>
    <mergeCell ref="C376:C377"/>
    <mergeCell ref="C378:C379"/>
    <mergeCell ref="C380:C381"/>
    <mergeCell ref="C382:C383"/>
    <mergeCell ref="C384:C385"/>
    <mergeCell ref="C362:C363"/>
    <mergeCell ref="C364:C365"/>
    <mergeCell ref="C366:C367"/>
    <mergeCell ref="C368:C369"/>
    <mergeCell ref="C370:C371"/>
    <mergeCell ref="C372:C373"/>
    <mergeCell ref="C350:C351"/>
    <mergeCell ref="C352:C353"/>
    <mergeCell ref="C354:C355"/>
    <mergeCell ref="C356:C357"/>
    <mergeCell ref="C358:C359"/>
    <mergeCell ref="C360:C361"/>
    <mergeCell ref="C338:C339"/>
    <mergeCell ref="C340:C341"/>
    <mergeCell ref="C342:C343"/>
    <mergeCell ref="C344:C345"/>
    <mergeCell ref="C346:C347"/>
    <mergeCell ref="C348:C349"/>
    <mergeCell ref="C326:C327"/>
    <mergeCell ref="C328:C329"/>
    <mergeCell ref="C330:C331"/>
    <mergeCell ref="C332:C333"/>
    <mergeCell ref="C334:C335"/>
    <mergeCell ref="C336:C337"/>
    <mergeCell ref="C314:C315"/>
    <mergeCell ref="C316:C317"/>
    <mergeCell ref="C318:C319"/>
    <mergeCell ref="C320:C321"/>
    <mergeCell ref="C322:C323"/>
    <mergeCell ref="C324:C325"/>
    <mergeCell ref="C302:C303"/>
    <mergeCell ref="C304:C305"/>
    <mergeCell ref="C306:C307"/>
    <mergeCell ref="C308:C309"/>
    <mergeCell ref="C310:C311"/>
    <mergeCell ref="C312:C313"/>
    <mergeCell ref="C290:C291"/>
    <mergeCell ref="C292:C293"/>
    <mergeCell ref="C294:C295"/>
    <mergeCell ref="C296:C297"/>
    <mergeCell ref="C298:C299"/>
    <mergeCell ref="C300:C301"/>
    <mergeCell ref="C278:C279"/>
    <mergeCell ref="C280:C281"/>
    <mergeCell ref="C282:C283"/>
    <mergeCell ref="C284:C285"/>
    <mergeCell ref="C286:C287"/>
    <mergeCell ref="C288:C289"/>
    <mergeCell ref="C266:C267"/>
    <mergeCell ref="C268:C269"/>
    <mergeCell ref="C270:C271"/>
    <mergeCell ref="C272:C273"/>
    <mergeCell ref="C274:C275"/>
    <mergeCell ref="C276:C277"/>
    <mergeCell ref="C254:C255"/>
    <mergeCell ref="C256:C257"/>
    <mergeCell ref="C258:C259"/>
    <mergeCell ref="C260:C261"/>
    <mergeCell ref="C262:C263"/>
    <mergeCell ref="C264:C265"/>
    <mergeCell ref="C242:C243"/>
    <mergeCell ref="C244:C245"/>
    <mergeCell ref="C246:C247"/>
    <mergeCell ref="C248:C249"/>
    <mergeCell ref="C250:C251"/>
    <mergeCell ref="C252:C253"/>
    <mergeCell ref="C230:C231"/>
    <mergeCell ref="C232:C233"/>
    <mergeCell ref="C234:C235"/>
    <mergeCell ref="C236:C237"/>
    <mergeCell ref="C238:C239"/>
    <mergeCell ref="C240:C241"/>
    <mergeCell ref="C218:C219"/>
    <mergeCell ref="C220:C221"/>
    <mergeCell ref="C222:C223"/>
    <mergeCell ref="C224:C225"/>
    <mergeCell ref="C226:C227"/>
    <mergeCell ref="C228:C229"/>
    <mergeCell ref="C206:C207"/>
    <mergeCell ref="C208:C209"/>
    <mergeCell ref="C210:C211"/>
    <mergeCell ref="C212:C213"/>
    <mergeCell ref="C214:C215"/>
    <mergeCell ref="C216:C217"/>
    <mergeCell ref="C194:C195"/>
    <mergeCell ref="C196:C197"/>
    <mergeCell ref="C198:C199"/>
    <mergeCell ref="C200:C201"/>
    <mergeCell ref="C202:C203"/>
    <mergeCell ref="C204:C205"/>
    <mergeCell ref="C182:C183"/>
    <mergeCell ref="C184:C185"/>
    <mergeCell ref="C186:C187"/>
    <mergeCell ref="C188:C189"/>
    <mergeCell ref="C190:C191"/>
    <mergeCell ref="C192:C193"/>
    <mergeCell ref="C170:C171"/>
    <mergeCell ref="C172:C173"/>
    <mergeCell ref="C174:C175"/>
    <mergeCell ref="C176:C177"/>
    <mergeCell ref="C178:C179"/>
    <mergeCell ref="C180:C181"/>
    <mergeCell ref="C142:C143"/>
    <mergeCell ref="C144:C145"/>
    <mergeCell ref="C158:C159"/>
    <mergeCell ref="C160:C161"/>
    <mergeCell ref="C162:C163"/>
    <mergeCell ref="C164:C165"/>
    <mergeCell ref="C166:C167"/>
    <mergeCell ref="C168:C169"/>
    <mergeCell ref="C146:C147"/>
    <mergeCell ref="C148:C149"/>
    <mergeCell ref="C150:C151"/>
    <mergeCell ref="C152:C153"/>
    <mergeCell ref="C154:C155"/>
    <mergeCell ref="C156:C1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15" sqref="C15"/>
    </sheetView>
  </sheetViews>
  <sheetFormatPr defaultRowHeight="12.75"/>
  <cols>
    <col min="1" max="1" width="26.85546875" style="55" bestFit="1" customWidth="1"/>
    <col min="2" max="2" width="23.7109375" bestFit="1" customWidth="1"/>
    <col min="3" max="4" width="29.28515625" customWidth="1"/>
  </cols>
  <sheetData>
    <row r="1" spans="1:5" s="55" customFormat="1"/>
    <row r="2" spans="1:5" s="55" customFormat="1"/>
    <row r="3" spans="1:5" s="55" customFormat="1">
      <c r="B3" s="76" t="s">
        <v>272</v>
      </c>
    </row>
    <row r="4" spans="1:5" s="55" customFormat="1">
      <c r="B4" s="76"/>
    </row>
    <row r="5" spans="1:5" s="55" customFormat="1"/>
    <row r="6" spans="1:5" s="64" customFormat="1">
      <c r="A6" s="65" t="s">
        <v>262</v>
      </c>
      <c r="B6" s="65" t="s">
        <v>271</v>
      </c>
      <c r="C6" s="65" t="s">
        <v>2</v>
      </c>
    </row>
    <row r="7" spans="1:5">
      <c r="A7" s="101">
        <v>1</v>
      </c>
      <c r="B7" s="74" t="s">
        <v>23</v>
      </c>
      <c r="C7" s="39" t="s">
        <v>24</v>
      </c>
      <c r="D7" s="61"/>
    </row>
    <row r="8" spans="1:5" s="55" customFormat="1">
      <c r="A8" s="102"/>
      <c r="B8" s="75"/>
      <c r="C8" s="40" t="s">
        <v>26</v>
      </c>
      <c r="D8" s="61"/>
    </row>
    <row r="9" spans="1:5">
      <c r="A9" s="175">
        <v>2</v>
      </c>
      <c r="B9" s="66" t="s">
        <v>42</v>
      </c>
      <c r="C9" s="39" t="s">
        <v>43</v>
      </c>
      <c r="D9" s="61"/>
    </row>
    <row r="10" spans="1:5">
      <c r="A10" s="176"/>
      <c r="B10" s="67"/>
      <c r="C10" s="40" t="s">
        <v>266</v>
      </c>
      <c r="D10" s="61"/>
    </row>
    <row r="11" spans="1:5">
      <c r="A11" s="175">
        <v>3</v>
      </c>
      <c r="B11" s="66" t="s">
        <v>268</v>
      </c>
      <c r="C11" s="39" t="s">
        <v>89</v>
      </c>
      <c r="E11" s="29"/>
    </row>
    <row r="12" spans="1:5">
      <c r="A12" s="176"/>
      <c r="B12" s="67"/>
      <c r="C12" s="40" t="s">
        <v>90</v>
      </c>
    </row>
    <row r="13" spans="1:5">
      <c r="A13" s="175">
        <v>4</v>
      </c>
      <c r="B13" s="66" t="s">
        <v>245</v>
      </c>
      <c r="C13" s="39" t="s">
        <v>246</v>
      </c>
    </row>
    <row r="14" spans="1:5">
      <c r="A14" s="176"/>
      <c r="B14" s="67"/>
      <c r="C14" s="40" t="s">
        <v>247</v>
      </c>
    </row>
    <row r="15" spans="1:5" s="55" customFormat="1"/>
    <row r="16" spans="1:5">
      <c r="A16" s="71" t="s">
        <v>269</v>
      </c>
      <c r="B16" s="68" t="s">
        <v>67</v>
      </c>
      <c r="C16" s="41" t="s">
        <v>68</v>
      </c>
    </row>
    <row r="17" spans="1:3">
      <c r="A17" s="72"/>
      <c r="B17" s="69"/>
      <c r="C17" s="42" t="s">
        <v>69</v>
      </c>
    </row>
    <row r="18" spans="1:3" s="55" customFormat="1">
      <c r="B18" s="70"/>
    </row>
    <row r="19" spans="1:3">
      <c r="A19" s="71" t="s">
        <v>270</v>
      </c>
      <c r="B19" s="68" t="s">
        <v>153</v>
      </c>
      <c r="C19" s="41" t="s">
        <v>154</v>
      </c>
    </row>
    <row r="20" spans="1:3">
      <c r="A20" s="73"/>
      <c r="B20" s="69"/>
      <c r="C20" s="4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Список</vt:lpstr>
      <vt:lpstr>Итог квалификации</vt:lpstr>
      <vt:lpstr>Финалы</vt:lpstr>
      <vt:lpstr>Список!Заголовки_для_печати</vt:lpstr>
      <vt:lpstr>Список!Область_печати</vt:lpstr>
      <vt:lpstr>Финалы!Область_печати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c400</cp:lastModifiedBy>
  <cp:lastPrinted>2015-12-19T16:19:09Z</cp:lastPrinted>
  <dcterms:created xsi:type="dcterms:W3CDTF">2015-12-09T12:59:01Z</dcterms:created>
  <dcterms:modified xsi:type="dcterms:W3CDTF">2015-12-20T15:25:24Z</dcterms:modified>
</cp:coreProperties>
</file>